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workbookProtection workbookAlgorithmName="SHA-512" workbookHashValue="yMEdVUeX5b0/bcpZbZ9fZMpKnVH8Eun7rciePTdVnUCA18MDSMJf0+vMX7qxBOInyz65clreehGHkKWla+ucAQ==" workbookSaltValue="aiuSMTk4e4Jc+QeJ93yQdQ==" workbookSpinCount="100000" lockStructure="1"/>
  <bookViews>
    <workbookView xWindow="-120" yWindow="-120" windowWidth="29040" windowHeight="15840"/>
  </bookViews>
  <sheets>
    <sheet name="Pokyny pro vyplnění" sheetId="4" r:id="rId1"/>
    <sheet name="Ochrana před bleskem" sheetId="3" r:id="rId2"/>
  </sheets>
  <definedNames>
    <definedName name="_xlnm._FilterDatabase" localSheetId="1" hidden="1">'Ochrana před bleskem'!$A$12:$G$13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7" i="3" l="1"/>
  <c r="K77" i="3"/>
  <c r="I77" i="3"/>
  <c r="I87" i="3" l="1"/>
  <c r="K87" i="3"/>
  <c r="L87" i="3"/>
  <c r="K63" i="3"/>
  <c r="K82" i="3"/>
  <c r="I82" i="3"/>
  <c r="I83" i="3"/>
  <c r="L82" i="3" l="1"/>
  <c r="I62" i="3"/>
  <c r="K62" i="3"/>
  <c r="I81" i="3"/>
  <c r="K81" i="3"/>
  <c r="I16" i="3"/>
  <c r="K16" i="3"/>
  <c r="N16" i="3"/>
  <c r="K61" i="3"/>
  <c r="I61" i="3"/>
  <c r="K60" i="3"/>
  <c r="I60" i="3"/>
  <c r="K59" i="3"/>
  <c r="I59" i="3"/>
  <c r="L62" i="3" l="1"/>
  <c r="L59" i="3"/>
  <c r="L81" i="3"/>
  <c r="L16" i="3"/>
  <c r="L60" i="3"/>
  <c r="L61" i="3"/>
  <c r="I52" i="3" l="1"/>
  <c r="K52" i="3"/>
  <c r="N52" i="3"/>
  <c r="I58" i="3"/>
  <c r="K58" i="3"/>
  <c r="I80" i="3"/>
  <c r="K80" i="3"/>
  <c r="I21" i="3"/>
  <c r="K21" i="3"/>
  <c r="N21" i="3"/>
  <c r="I86" i="3"/>
  <c r="K86" i="3"/>
  <c r="I79" i="3"/>
  <c r="K79" i="3"/>
  <c r="N46" i="3"/>
  <c r="N47" i="3"/>
  <c r="I47" i="3"/>
  <c r="K47" i="3"/>
  <c r="N35" i="3"/>
  <c r="N31" i="3"/>
  <c r="I57" i="3"/>
  <c r="K57" i="3"/>
  <c r="N57" i="3"/>
  <c r="K67" i="3"/>
  <c r="I67" i="3"/>
  <c r="L80" i="3" l="1"/>
  <c r="L21" i="3"/>
  <c r="L52" i="3"/>
  <c r="L58" i="3"/>
  <c r="L86" i="3"/>
  <c r="N45" i="3"/>
  <c r="G48" i="3" s="1"/>
  <c r="L79" i="3"/>
  <c r="L47" i="3"/>
  <c r="L57" i="3"/>
  <c r="L67" i="3"/>
  <c r="I15" i="3" l="1"/>
  <c r="K15" i="3"/>
  <c r="N15" i="3"/>
  <c r="I76" i="3"/>
  <c r="K76" i="3"/>
  <c r="I71" i="3"/>
  <c r="K71" i="3"/>
  <c r="L15" i="3" l="1"/>
  <c r="L76" i="3"/>
  <c r="L71" i="3"/>
  <c r="N27" i="3" l="1"/>
  <c r="N28" i="3"/>
  <c r="I56" i="3" l="1"/>
  <c r="K56" i="3"/>
  <c r="N56" i="3"/>
  <c r="I28" i="3"/>
  <c r="K28" i="3"/>
  <c r="L56" i="3" l="1"/>
  <c r="L28" i="3"/>
  <c r="I88" i="3"/>
  <c r="K88" i="3"/>
  <c r="K85" i="3"/>
  <c r="I85" i="3"/>
  <c r="K84" i="3"/>
  <c r="I84" i="3"/>
  <c r="K78" i="3"/>
  <c r="I78" i="3"/>
  <c r="K75" i="3"/>
  <c r="I75" i="3"/>
  <c r="K73" i="3"/>
  <c r="I73" i="3"/>
  <c r="K72" i="3"/>
  <c r="K70" i="3"/>
  <c r="K69" i="3"/>
  <c r="K68" i="3"/>
  <c r="I68" i="3"/>
  <c r="K66" i="3"/>
  <c r="I66" i="3"/>
  <c r="I63" i="3"/>
  <c r="L63" i="3" s="1"/>
  <c r="N55" i="3"/>
  <c r="K55" i="3"/>
  <c r="I55" i="3"/>
  <c r="N54" i="3"/>
  <c r="K54" i="3"/>
  <c r="I54" i="3"/>
  <c r="N53" i="3"/>
  <c r="K53" i="3"/>
  <c r="I53" i="3"/>
  <c r="N51" i="3"/>
  <c r="K51" i="3"/>
  <c r="I51" i="3"/>
  <c r="N50" i="3"/>
  <c r="K50" i="3"/>
  <c r="I50" i="3"/>
  <c r="K46" i="3"/>
  <c r="I46" i="3"/>
  <c r="N43" i="3"/>
  <c r="K43" i="3"/>
  <c r="I43" i="3"/>
  <c r="N42" i="3"/>
  <c r="K42" i="3"/>
  <c r="I42" i="3"/>
  <c r="N41" i="3"/>
  <c r="K41" i="3"/>
  <c r="I41" i="3"/>
  <c r="N40" i="3"/>
  <c r="K40" i="3"/>
  <c r="I40" i="3"/>
  <c r="N37" i="3"/>
  <c r="K37" i="3"/>
  <c r="I37" i="3"/>
  <c r="N36" i="3"/>
  <c r="K36" i="3"/>
  <c r="I36" i="3"/>
  <c r="K35" i="3"/>
  <c r="I35" i="3"/>
  <c r="N34" i="3"/>
  <c r="K34" i="3"/>
  <c r="I34" i="3"/>
  <c r="N33" i="3"/>
  <c r="K33" i="3"/>
  <c r="I33" i="3"/>
  <c r="N32" i="3"/>
  <c r="K32" i="3"/>
  <c r="I32" i="3"/>
  <c r="K31" i="3"/>
  <c r="I31" i="3"/>
  <c r="K27" i="3"/>
  <c r="I27" i="3"/>
  <c r="N26" i="3"/>
  <c r="K26" i="3"/>
  <c r="I26" i="3"/>
  <c r="N25" i="3"/>
  <c r="K25" i="3"/>
  <c r="I25" i="3"/>
  <c r="N22" i="3"/>
  <c r="K22" i="3"/>
  <c r="I22" i="3"/>
  <c r="N20" i="3"/>
  <c r="K20" i="3"/>
  <c r="I20" i="3"/>
  <c r="N19" i="3"/>
  <c r="K19" i="3"/>
  <c r="I19" i="3"/>
  <c r="N18" i="3"/>
  <c r="K18" i="3"/>
  <c r="I18" i="3"/>
  <c r="N17" i="3"/>
  <c r="K17" i="3"/>
  <c r="I17" i="3"/>
  <c r="G64" i="3" l="1"/>
  <c r="K64" i="3" s="1"/>
  <c r="N49" i="3"/>
  <c r="N30" i="3"/>
  <c r="G44" i="3"/>
  <c r="K44" i="3" s="1"/>
  <c r="G29" i="3"/>
  <c r="G38" i="3"/>
  <c r="K38" i="3" s="1"/>
  <c r="L88" i="3"/>
  <c r="K48" i="3"/>
  <c r="K45" i="3" s="1"/>
  <c r="I48" i="3"/>
  <c r="I45" i="3" s="1"/>
  <c r="L32" i="3"/>
  <c r="L25" i="3"/>
  <c r="L46" i="3"/>
  <c r="L51" i="3"/>
  <c r="L35" i="3"/>
  <c r="L42" i="3"/>
  <c r="L18" i="3"/>
  <c r="L43" i="3"/>
  <c r="L73" i="3"/>
  <c r="L68" i="3"/>
  <c r="L40" i="3"/>
  <c r="I70" i="3"/>
  <c r="L70" i="3" s="1"/>
  <c r="L53" i="3"/>
  <c r="N39" i="3"/>
  <c r="L31" i="3"/>
  <c r="L84" i="3"/>
  <c r="L26" i="3"/>
  <c r="I69" i="3"/>
  <c r="L69" i="3" s="1"/>
  <c r="L75" i="3"/>
  <c r="L22" i="3"/>
  <c r="L27" i="3"/>
  <c r="L37" i="3"/>
  <c r="L78" i="3"/>
  <c r="L34" i="3"/>
  <c r="L41" i="3"/>
  <c r="L50" i="3"/>
  <c r="L55" i="3"/>
  <c r="K65" i="3"/>
  <c r="L19" i="3"/>
  <c r="L20" i="3"/>
  <c r="L36" i="3"/>
  <c r="L54" i="3"/>
  <c r="L85" i="3"/>
  <c r="L33" i="3"/>
  <c r="L17" i="3"/>
  <c r="L66" i="3"/>
  <c r="N14" i="3"/>
  <c r="I74" i="3"/>
  <c r="I72" i="3"/>
  <c r="K30" i="3" l="1"/>
  <c r="K29" i="3"/>
  <c r="K24" i="3" s="1"/>
  <c r="N24" i="3"/>
  <c r="L48" i="3"/>
  <c r="L45" i="3" s="1"/>
  <c r="I65" i="3"/>
  <c r="I64" i="3"/>
  <c r="I49" i="3" s="1"/>
  <c r="I29" i="3"/>
  <c r="I24" i="3" s="1"/>
  <c r="I44" i="3"/>
  <c r="L72" i="3"/>
  <c r="L65" i="3" s="1"/>
  <c r="I38" i="3"/>
  <c r="L38" i="3" s="1"/>
  <c r="L30" i="3" s="1"/>
  <c r="G23" i="3"/>
  <c r="K39" i="3"/>
  <c r="L44" i="3" l="1"/>
  <c r="L39" i="3" s="1"/>
  <c r="I39" i="3"/>
  <c r="L29" i="3"/>
  <c r="L24" i="3" s="1"/>
  <c r="L64" i="3"/>
  <c r="I30" i="3"/>
  <c r="K23" i="3"/>
  <c r="I23" i="3"/>
  <c r="I14" i="3" l="1"/>
  <c r="I89" i="3"/>
  <c r="K83" i="3" s="1"/>
  <c r="L83" i="3" s="1"/>
  <c r="L23" i="3"/>
  <c r="K14" i="3"/>
  <c r="L74" i="3" l="1"/>
  <c r="K74" i="3"/>
  <c r="L14" i="3"/>
  <c r="K89" i="3"/>
  <c r="K49" i="3" l="1"/>
  <c r="L49" i="3" s="1"/>
  <c r="L89" i="3" l="1"/>
  <c r="L90" i="3" l="1"/>
  <c r="L91" i="3" s="1"/>
</calcChain>
</file>

<file path=xl/sharedStrings.xml><?xml version="1.0" encoding="utf-8"?>
<sst xmlns="http://schemas.openxmlformats.org/spreadsheetml/2006/main" count="290" uniqueCount="202">
  <si>
    <t>ks</t>
  </si>
  <si>
    <t>MJ</t>
  </si>
  <si>
    <t>m</t>
  </si>
  <si>
    <t>40</t>
  </si>
  <si>
    <t>Doprava</t>
  </si>
  <si>
    <t>km</t>
  </si>
  <si>
    <t>24</t>
  </si>
  <si>
    <t>1</t>
  </si>
  <si>
    <t>P.Č.</t>
  </si>
  <si>
    <t>Kód položky</t>
  </si>
  <si>
    <t>Popis</t>
  </si>
  <si>
    <t>Množství celkem</t>
  </si>
  <si>
    <t>2</t>
  </si>
  <si>
    <t>3</t>
  </si>
  <si>
    <t>5</t>
  </si>
  <si>
    <t>8</t>
  </si>
  <si>
    <t>Hromosvody</t>
  </si>
  <si>
    <t>Montáž celkem</t>
  </si>
  <si>
    <t>Materiál za MJ</t>
  </si>
  <si>
    <t>Materiál celkem</t>
  </si>
  <si>
    <t>Hmotnost (kg) celkem</t>
  </si>
  <si>
    <t>Hmotnost (kg) MJ</t>
  </si>
  <si>
    <t>9</t>
  </si>
  <si>
    <t>16</t>
  </si>
  <si>
    <t>20</t>
  </si>
  <si>
    <t>21</t>
  </si>
  <si>
    <t>46</t>
  </si>
  <si>
    <t>47</t>
  </si>
  <si>
    <t>48</t>
  </si>
  <si>
    <t>52</t>
  </si>
  <si>
    <t>54</t>
  </si>
  <si>
    <t>kg</t>
  </si>
  <si>
    <t>998011003R00</t>
  </si>
  <si>
    <t>Drát AlMgSi pr. 8 mm</t>
  </si>
  <si>
    <t>Uzemnění</t>
  </si>
  <si>
    <t>Zemní práce</t>
  </si>
  <si>
    <t>Podpěry vedení</t>
  </si>
  <si>
    <t>Pospojování</t>
  </si>
  <si>
    <t>Ekvipotenciální přípojnice K12 s odolností proti UV záření</t>
  </si>
  <si>
    <t>Uzemňovací objímka</t>
  </si>
  <si>
    <t>Název stavby:</t>
  </si>
  <si>
    <t>Druh stavby:</t>
  </si>
  <si>
    <t>Lokalita:</t>
  </si>
  <si>
    <t>460010023RT3</t>
  </si>
  <si>
    <t>Vytýčení kabelové trasy ve volném terénu délka trasy do 1000 m</t>
  </si>
  <si>
    <t>460560154R00</t>
  </si>
  <si>
    <t>460620014RT1</t>
  </si>
  <si>
    <t>Provizorní úprava terénu v přírodní hornině 4 ruční vyrovnání a zhutnění</t>
  </si>
  <si>
    <t>460030011RT3</t>
  </si>
  <si>
    <t>Kontrola a měření uzemnění</t>
  </si>
  <si>
    <t>210220301RT1</t>
  </si>
  <si>
    <t>Upevňovací a kotvící materiál</t>
  </si>
  <si>
    <t>soubor</t>
  </si>
  <si>
    <t>210220101R00</t>
  </si>
  <si>
    <t>210220401RT1</t>
  </si>
  <si>
    <t xml:space="preserve">Svorky </t>
  </si>
  <si>
    <t>210220302RT1</t>
  </si>
  <si>
    <t>210220302RT2</t>
  </si>
  <si>
    <t>Ostatní položky</t>
  </si>
  <si>
    <t>222130501R00</t>
  </si>
  <si>
    <t>222130601R00</t>
  </si>
  <si>
    <t>460200161R00</t>
  </si>
  <si>
    <t>Hloubení kabelové rýhy šířka 35 hloubka 80 cm  hor.4</t>
  </si>
  <si>
    <t xml:space="preserve">Zához rýhy šířka 35 hloubka 80 cm, hornina třídy </t>
  </si>
  <si>
    <t xml:space="preserve"> </t>
  </si>
  <si>
    <t xml:space="preserve">Přesun hmot </t>
  </si>
  <si>
    <t>460921102R01</t>
  </si>
  <si>
    <t>Sada pro upevnění vodičů HVI long vně podpůrné trubky</t>
  </si>
  <si>
    <t>60</t>
  </si>
  <si>
    <t>210220021RT2</t>
  </si>
  <si>
    <t>Páskový vodič nerez V4A 30/3,5 mm</t>
  </si>
  <si>
    <t>Celkem</t>
  </si>
  <si>
    <t>53</t>
  </si>
  <si>
    <t>55</t>
  </si>
  <si>
    <t>56</t>
  </si>
  <si>
    <t>59</t>
  </si>
  <si>
    <t>61</t>
  </si>
  <si>
    <t>62</t>
  </si>
  <si>
    <t>63</t>
  </si>
  <si>
    <t>64</t>
  </si>
  <si>
    <t>65</t>
  </si>
  <si>
    <t>Připojovací prvky pro vodiče s VNI (s=0,75m vzduch) HVI long k uložení vně podpůrné trubky</t>
  </si>
  <si>
    <t>Sada připojovacích prvků pro vodiče s VNI (s=0,75m vzduch) HVI long k uložení uvnitř podpůrné trubky</t>
  </si>
  <si>
    <t>Zaváděcí tyče/vývody uzemnění nerez V4A</t>
  </si>
  <si>
    <t>44</t>
  </si>
  <si>
    <t>45</t>
  </si>
  <si>
    <t>Objednatel:</t>
  </si>
  <si>
    <t xml:space="preserve">Demontážní práce </t>
  </si>
  <si>
    <t>30</t>
  </si>
  <si>
    <t>Přesun hmot - výška do 30 m</t>
  </si>
  <si>
    <t>Křížová svorka V4A bez středové destičky pro kruhové a ploché vodiče se šířkou do 30 mm (V4A)</t>
  </si>
  <si>
    <t>210220021RT3</t>
  </si>
  <si>
    <t>Drát o prům. 10 mm nerez V4A</t>
  </si>
  <si>
    <t>Zakreslení skutečného stavu</t>
  </si>
  <si>
    <t>31</t>
  </si>
  <si>
    <t>7</t>
  </si>
  <si>
    <t>18</t>
  </si>
  <si>
    <t>19</t>
  </si>
  <si>
    <t>23</t>
  </si>
  <si>
    <t>26</t>
  </si>
  <si>
    <t>28</t>
  </si>
  <si>
    <t>29</t>
  </si>
  <si>
    <t>32</t>
  </si>
  <si>
    <t>33</t>
  </si>
  <si>
    <t>34</t>
  </si>
  <si>
    <t>35</t>
  </si>
  <si>
    <t>36</t>
  </si>
  <si>
    <t>37</t>
  </si>
  <si>
    <t>38</t>
  </si>
  <si>
    <t>41</t>
  </si>
  <si>
    <t>Podpěra vedení AlMgSi 8 mm na zeď</t>
  </si>
  <si>
    <t>Umělohmotná krytka pod podpěru vedení HVI</t>
  </si>
  <si>
    <t>Typ</t>
  </si>
  <si>
    <t>10</t>
  </si>
  <si>
    <t>210220401RT2</t>
  </si>
  <si>
    <t>Číselný lístek pro zaváděcí tyče k označení svodu pospojování</t>
  </si>
  <si>
    <t>222130501R01</t>
  </si>
  <si>
    <t>Držák zaváděcí tyče/vývody uzemnění nerez</t>
  </si>
  <si>
    <t>Pronájem vysokozdvižné plošiny</t>
  </si>
  <si>
    <t>6</t>
  </si>
  <si>
    <t>22</t>
  </si>
  <si>
    <t>25</t>
  </si>
  <si>
    <t>27</t>
  </si>
  <si>
    <t>50</t>
  </si>
  <si>
    <t>39</t>
  </si>
  <si>
    <t>42</t>
  </si>
  <si>
    <t>43</t>
  </si>
  <si>
    <t>49</t>
  </si>
  <si>
    <t>51</t>
  </si>
  <si>
    <t>57</t>
  </si>
  <si>
    <t>58</t>
  </si>
  <si>
    <t>Poznámka</t>
  </si>
  <si>
    <t>Pokrývačské, klempířské práce a ocelové konstrukce</t>
  </si>
  <si>
    <t>Svorka univerzální pro spojení dvou kruhových vodičů, nerez</t>
  </si>
  <si>
    <t>Připojovací svorka UNI na falc a konstrukce - pospojování prvků v ochranném prostoru</t>
  </si>
  <si>
    <t>Křížová svorka nerez (V4A) se středovou destičkou pro vývod uzemnění a páskový nebo kruhový vodič se šířkou do 30 mm</t>
  </si>
  <si>
    <t>Odstranění a pokládka dlažby</t>
  </si>
  <si>
    <t>Chodníková revizní krabice se zkušební svorkou</t>
  </si>
  <si>
    <t>17</t>
  </si>
  <si>
    <t>Zhotovitel PD:</t>
  </si>
  <si>
    <t>Zkušební svorka nerez pro spojení kruhových vodičů a vývodu uzemnění</t>
  </si>
  <si>
    <t>Pronájem jeřábu</t>
  </si>
  <si>
    <t>Koordinace s dodavatelem opravy věže</t>
  </si>
  <si>
    <t>Podpůrná trubka GFK/Al 4700 mm, jímací tyč 2500 mm</t>
  </si>
  <si>
    <t>Držák podpůrné trubky</t>
  </si>
  <si>
    <t>Sada připojovacích prvků pro vodiče s VNI (s=0,75m vzduch) HVI long k uložení vně podpůrné trubky</t>
  </si>
  <si>
    <t>4</t>
  </si>
  <si>
    <t>Podpěra vedení vysokonapěťového vodiče HVI na šikmé střechy</t>
  </si>
  <si>
    <t>Podpěra vedení AlMgSi 8 mm na sedlovou střechu</t>
  </si>
  <si>
    <t>Výškové práce</t>
  </si>
  <si>
    <r>
      <t>m</t>
    </r>
    <r>
      <rPr>
        <i/>
        <vertAlign val="superscript"/>
        <sz val="15"/>
        <rFont val="Tahoma"/>
        <family val="2"/>
        <charset val="238"/>
      </rPr>
      <t>2</t>
    </r>
  </si>
  <si>
    <t>Příprava povrchu pro dláždění</t>
  </si>
  <si>
    <t>Zaměření kabel. trasy pro PD skutečného stavu</t>
  </si>
  <si>
    <t>210220021RT4</t>
  </si>
  <si>
    <t>Podpěra pro páskový vodič V4A 30/3,5 mm</t>
  </si>
  <si>
    <t>Zarážecí hrot pro zaražení prvního segmentu hloubkového zemniče, temperovaná litina/Zn, pro hloubkový zemnič o prům. 20 mm</t>
  </si>
  <si>
    <t>Připojovací svorka pro připojení pásku k hloubkovým zemničům (Ø 20 mm) bez nutnosti přerušení uzemňovacího vedení, šikmé provedení, nerez (V4A), číslo materiálu 1.4570/1.4404/1.4401, rozsah svorky drát/pásek 7-10/40mm, zkratový proud 7,3 kA (50 Hz) (1 s; ≤ 300°C)</t>
  </si>
  <si>
    <t>Hloubkový zemnič typu AZ s odsazeným drážkováním, nerez (V4A), číslomateriálu 1.4571/1.4404/1.4401, délka tyče 1500, průměr 20 mm, zkratový proud 4,2 kA kA (50 Hz) (1 s; ≤ 300°C), zaražení a připojení</t>
  </si>
  <si>
    <t>Číselný lístek (1-8) k označení svodu pro kruhové nebo páskové vodiče</t>
  </si>
  <si>
    <t>Vytýčení inženýrských sítí</t>
  </si>
  <si>
    <t>11</t>
  </si>
  <si>
    <t>12</t>
  </si>
  <si>
    <t>13</t>
  </si>
  <si>
    <t>14</t>
  </si>
  <si>
    <t>15</t>
  </si>
  <si>
    <t>m2</t>
  </si>
  <si>
    <t>Podpěra vedení HVI s upínacím páskem</t>
  </si>
  <si>
    <t>700</t>
  </si>
  <si>
    <t>Vodiče s vysokonapěťovou izolací - HVI</t>
  </si>
  <si>
    <t>Hrbotický Marek</t>
  </si>
  <si>
    <t>Datum:</t>
  </si>
  <si>
    <t>Provedení rozvodu uzemnění v provětrávacím kolektoru</t>
  </si>
  <si>
    <t>Odvoz a likvidace odpadu včetně poplatku na skládce</t>
  </si>
  <si>
    <t>Vodič s vysokonapěťovou izolací (s=0,75m vzduch) HVI long, šedý</t>
  </si>
  <si>
    <t>Držák vedení HVI se závitem M8 na zeď i do dřevěné konstrukce</t>
  </si>
  <si>
    <t>hod</t>
  </si>
  <si>
    <t>měsíc</t>
  </si>
  <si>
    <t>Dohled státního odborného dozoru TIČR</t>
  </si>
  <si>
    <t>Revize zařízení LPS jako celku</t>
  </si>
  <si>
    <t>66</t>
  </si>
  <si>
    <t>Dopravní značení</t>
  </si>
  <si>
    <t>správní poplatek k žádosti o zábor veřejného prostranství</t>
  </si>
  <si>
    <t>den</t>
  </si>
  <si>
    <t>Montáž za MJ</t>
  </si>
  <si>
    <t>bez DPH</t>
  </si>
  <si>
    <t>vč. DPH</t>
  </si>
  <si>
    <t>DPH</t>
  </si>
  <si>
    <t>Pomocné práce - VRN</t>
  </si>
  <si>
    <t>197</t>
  </si>
  <si>
    <t>Oprava střešního pláště (dle podmínek vyjádření NPÚ)</t>
  </si>
  <si>
    <t>Zapravení otvorů ve fasádě (po demontáži podpěr)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</si>
  <si>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</si>
  <si>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</si>
  <si>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Výkaz výměr</t>
  </si>
  <si>
    <t>Rekonstrukce vnějšího systému ochrany před bleskem objektu radnice v Hodoníně</t>
  </si>
  <si>
    <t>radnice Hodonín</t>
  </si>
  <si>
    <t>67</t>
  </si>
  <si>
    <t>Koordinace s dotčenými orgány (NPÚ)</t>
  </si>
  <si>
    <t>5 % z materiálu</t>
  </si>
  <si>
    <t>vnější systém ochrany před bleskem</t>
  </si>
  <si>
    <t xml:space="preserve">Město Hodonín, Masarykovo náměstí 1, 695 35 Hodonín </t>
  </si>
  <si>
    <t>Nabídku vypracoval: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</si>
</sst>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.0000"/>
  </numFmts>
  <fonts count="29">
    <font>
      <sz val="10"/>
      <name val="Arial CE"/>
      <charset val="238"/>
    </font>
    <font>
      <b/>
      <sz val="10"/>
      <color indexed="10"/>
      <name val="Tahoma"/>
      <family val="2"/>
      <charset val="238"/>
    </font>
    <font>
      <sz val="10"/>
      <name val="Tahoma"/>
      <family val="2"/>
      <charset val="238"/>
    </font>
    <font>
      <sz val="10"/>
      <name val="Tahoma"/>
      <family val="2"/>
    </font>
    <font>
      <b/>
      <sz val="10"/>
      <name val="Tahoma"/>
      <family val="2"/>
    </font>
    <font>
      <sz val="10"/>
      <color rgb="FFFF0000"/>
      <name val="Tahoma"/>
      <family val="2"/>
      <charset val="238"/>
    </font>
    <font>
      <i/>
      <sz val="8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b/>
      <sz val="8"/>
      <color rgb="FFFF0000"/>
      <name val="Tahoma"/>
      <family val="2"/>
    </font>
    <font>
      <b/>
      <u/>
      <sz val="15"/>
      <name val="Tahoma"/>
      <family val="2"/>
      <charset val="238"/>
    </font>
    <font>
      <sz val="15"/>
      <color indexed="8"/>
      <name val="Arial"/>
      <family val="2"/>
      <charset val="238"/>
    </font>
    <font>
      <b/>
      <sz val="15"/>
      <name val="Tahoma"/>
      <family val="2"/>
      <charset val="238"/>
    </font>
    <font>
      <sz val="15"/>
      <name val="Tahoma"/>
      <family val="2"/>
      <charset val="238"/>
    </font>
    <font>
      <sz val="15"/>
      <name val="Arial CYR"/>
      <charset val="238"/>
    </font>
    <font>
      <sz val="15"/>
      <color rgb="FFFFFF99"/>
      <name val="Tahoma"/>
      <family val="2"/>
      <charset val="238"/>
    </font>
    <font>
      <b/>
      <i/>
      <sz val="15"/>
      <name val="Tahoma"/>
      <family val="2"/>
      <charset val="238"/>
    </font>
    <font>
      <i/>
      <sz val="15"/>
      <color rgb="FFFFFF99"/>
      <name val="Tahoma"/>
      <family val="2"/>
      <charset val="238"/>
    </font>
    <font>
      <i/>
      <sz val="15"/>
      <name val="Tahoma"/>
      <family val="2"/>
      <charset val="238"/>
    </font>
    <font>
      <i/>
      <sz val="15"/>
      <color theme="1"/>
      <name val="Tahoma"/>
      <family val="2"/>
      <charset val="238"/>
    </font>
    <font>
      <i/>
      <sz val="10"/>
      <name val="Tahoma"/>
      <family val="2"/>
    </font>
    <font>
      <i/>
      <vertAlign val="superscript"/>
      <sz val="15"/>
      <name val="Tahoma"/>
      <family val="2"/>
      <charset val="238"/>
    </font>
    <font>
      <i/>
      <sz val="14"/>
      <name val="Tahoma"/>
      <family val="2"/>
      <charset val="238"/>
    </font>
    <font>
      <sz val="10"/>
      <color theme="1"/>
      <name val="Tahoma"/>
      <family val="2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charset val="238"/>
    </font>
    <font>
      <sz val="9"/>
      <name val="Arial CE"/>
      <family val="2"/>
      <charset val="238"/>
    </font>
    <font>
      <sz val="15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26" fillId="0" borderId="0"/>
  </cellStyleXfs>
  <cellXfs count="158">
    <xf numFmtId="0" fontId="0" fillId="0" borderId="0" xfId="0"/>
    <xf numFmtId="0" fontId="14" fillId="4" borderId="2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28" xfId="0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18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18" fillId="3" borderId="11" xfId="0" applyNumberFormat="1" applyFont="1" applyFill="1" applyBorder="1" applyAlignment="1" applyProtection="1">
      <alignment horizontal="left" vertical="center" wrapText="1"/>
      <protection hidden="1"/>
    </xf>
    <xf numFmtId="49" fontId="18" fillId="5" borderId="1" xfId="0" applyNumberFormat="1" applyFont="1" applyFill="1" applyBorder="1" applyAlignment="1" applyProtection="1">
      <alignment horizontal="right" vertical="center" wrapText="1"/>
      <protection hidden="1"/>
    </xf>
    <xf numFmtId="164" fontId="18" fillId="5" borderId="1" xfId="0" applyNumberFormat="1" applyFont="1" applyFill="1" applyBorder="1" applyAlignment="1" applyProtection="1">
      <alignment horizontal="left" vertical="center" wrapText="1"/>
      <protection hidden="1"/>
    </xf>
    <xf numFmtId="164" fontId="18" fillId="5" borderId="1" xfId="0" applyNumberFormat="1" applyFont="1" applyFill="1" applyBorder="1" applyAlignment="1" applyProtection="1">
      <alignment horizontal="right" vertical="center" wrapText="1"/>
      <protection hidden="1"/>
    </xf>
    <xf numFmtId="165" fontId="18" fillId="5" borderId="1" xfId="0" applyNumberFormat="1" applyFont="1" applyFill="1" applyBorder="1" applyAlignment="1">
      <alignment vertical="center" wrapText="1"/>
    </xf>
    <xf numFmtId="165" fontId="18" fillId="5" borderId="21" xfId="0" applyNumberFormat="1" applyFont="1" applyFill="1" applyBorder="1" applyAlignment="1">
      <alignment vertical="center" wrapText="1"/>
    </xf>
    <xf numFmtId="164" fontId="16" fillId="3" borderId="11" xfId="0" applyNumberFormat="1" applyFont="1" applyFill="1" applyBorder="1" applyAlignment="1" applyProtection="1">
      <alignment horizontal="left" vertical="center" wrapText="1"/>
      <protection hidden="1"/>
    </xf>
    <xf numFmtId="2" fontId="18" fillId="3" borderId="11" xfId="0" applyNumberFormat="1" applyFont="1" applyFill="1" applyBorder="1" applyAlignment="1" applyProtection="1">
      <alignment horizontal="right" vertical="center" wrapText="1"/>
      <protection hidden="1"/>
    </xf>
    <xf numFmtId="164" fontId="18" fillId="3" borderId="11" xfId="0" applyNumberFormat="1" applyFont="1" applyFill="1" applyBorder="1" applyAlignment="1" applyProtection="1">
      <alignment vertical="center" wrapText="1"/>
      <protection hidden="1"/>
    </xf>
    <xf numFmtId="164" fontId="16" fillId="3" borderId="11" xfId="0" applyNumberFormat="1" applyFont="1" applyFill="1" applyBorder="1" applyAlignment="1" applyProtection="1">
      <alignment horizontal="right" vertical="center" wrapText="1"/>
      <protection hidden="1"/>
    </xf>
    <xf numFmtId="164" fontId="18" fillId="3" borderId="1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 applyProtection="1">
      <alignment vertical="center" wrapText="1"/>
      <protection hidden="1"/>
    </xf>
    <xf numFmtId="0" fontId="13" fillId="0" borderId="0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49" fontId="15" fillId="5" borderId="20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17" fillId="5" borderId="1" xfId="0" applyNumberFormat="1" applyFont="1" applyFill="1" applyBorder="1" applyAlignment="1" applyProtection="1">
      <alignment horizontal="right" vertical="center" wrapText="1"/>
      <protection hidden="1"/>
    </xf>
    <xf numFmtId="0" fontId="17" fillId="5" borderId="1" xfId="0" applyFont="1" applyFill="1" applyBorder="1" applyAlignment="1">
      <alignment vertical="center" wrapText="1"/>
    </xf>
    <xf numFmtId="0" fontId="17" fillId="5" borderId="21" xfId="0" applyFont="1" applyFill="1" applyBorder="1" applyAlignment="1">
      <alignment vertical="center" wrapText="1"/>
    </xf>
    <xf numFmtId="49" fontId="13" fillId="5" borderId="20" xfId="0" applyNumberFormat="1" applyFont="1" applyFill="1" applyBorder="1" applyAlignment="1">
      <alignment horizontal="center" vertical="center" wrapText="1"/>
    </xf>
    <xf numFmtId="49" fontId="13" fillId="0" borderId="20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 applyProtection="1">
      <alignment horizontal="left" vertical="center" wrapText="1"/>
      <protection hidden="1"/>
    </xf>
    <xf numFmtId="49" fontId="18" fillId="0" borderId="1" xfId="0" applyNumberFormat="1" applyFont="1" applyBorder="1" applyAlignment="1" applyProtection="1">
      <alignment horizontal="right" vertical="center" wrapText="1"/>
      <protection hidden="1"/>
    </xf>
    <xf numFmtId="164" fontId="18" fillId="0" borderId="1" xfId="0" applyNumberFormat="1" applyFont="1" applyBorder="1" applyAlignment="1" applyProtection="1">
      <alignment horizontal="right" vertical="center" wrapText="1"/>
      <protection hidden="1"/>
    </xf>
    <xf numFmtId="164" fontId="18" fillId="0" borderId="1" xfId="0" applyNumberFormat="1" applyFont="1" applyBorder="1" applyAlignment="1">
      <alignment vertical="center" wrapText="1"/>
    </xf>
    <xf numFmtId="165" fontId="18" fillId="0" borderId="1" xfId="0" applyNumberFormat="1" applyFont="1" applyBorder="1" applyAlignment="1">
      <alignment vertical="center" wrapText="1"/>
    </xf>
    <xf numFmtId="165" fontId="18" fillId="0" borderId="21" xfId="0" applyNumberFormat="1" applyFont="1" applyBorder="1" applyAlignment="1">
      <alignment horizontal="right" vertical="center" wrapText="1"/>
    </xf>
    <xf numFmtId="1" fontId="18" fillId="0" borderId="1" xfId="0" applyNumberFormat="1" applyFont="1" applyBorder="1" applyAlignment="1" applyProtection="1">
      <alignment horizontal="right" vertical="center" wrapText="1"/>
      <protection hidden="1"/>
    </xf>
    <xf numFmtId="2" fontId="18" fillId="0" borderId="1" xfId="0" applyNumberFormat="1" applyFont="1" applyBorder="1" applyAlignment="1" applyProtection="1">
      <alignment horizontal="right" vertical="center" wrapText="1"/>
      <protection hidden="1"/>
    </xf>
    <xf numFmtId="164" fontId="18" fillId="5" borderId="1" xfId="0" applyNumberFormat="1" applyFont="1" applyFill="1" applyBorder="1" applyAlignment="1" applyProtection="1">
      <alignment vertical="center" wrapText="1"/>
      <protection hidden="1"/>
    </xf>
    <xf numFmtId="1" fontId="18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49" fontId="19" fillId="0" borderId="1" xfId="0" applyNumberFormat="1" applyFont="1" applyBorder="1" applyAlignment="1" applyProtection="1">
      <alignment horizontal="left" vertical="center" wrapText="1"/>
      <protection hidden="1"/>
    </xf>
    <xf numFmtId="0" fontId="18" fillId="5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right" vertical="center" wrapText="1"/>
    </xf>
    <xf numFmtId="164" fontId="18" fillId="0" borderId="1" xfId="0" applyNumberFormat="1" applyFont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 wrapText="1"/>
    </xf>
    <xf numFmtId="165" fontId="18" fillId="0" borderId="1" xfId="0" applyNumberFormat="1" applyFont="1" applyBorder="1" applyAlignment="1">
      <alignment horizontal="right" vertical="center" wrapText="1"/>
    </xf>
    <xf numFmtId="0" fontId="18" fillId="5" borderId="21" xfId="0" applyFont="1" applyFill="1" applyBorder="1" applyAlignment="1">
      <alignment horizontal="right" vertical="center" wrapText="1"/>
    </xf>
    <xf numFmtId="0" fontId="20" fillId="0" borderId="1" xfId="0" applyFont="1" applyBorder="1" applyAlignment="1">
      <alignment horizontal="right" vertical="center" wrapText="1"/>
    </xf>
    <xf numFmtId="165" fontId="20" fillId="0" borderId="21" xfId="0" applyNumberFormat="1" applyFont="1" applyBorder="1" applyAlignment="1">
      <alignment horizontal="right" vertical="center" wrapText="1"/>
    </xf>
    <xf numFmtId="49" fontId="13" fillId="3" borderId="22" xfId="0" applyNumberFormat="1" applyFont="1" applyFill="1" applyBorder="1" applyAlignment="1">
      <alignment horizontal="center" vertical="center" wrapText="1"/>
    </xf>
    <xf numFmtId="165" fontId="18" fillId="3" borderId="23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  <protection hidden="1"/>
    </xf>
    <xf numFmtId="164" fontId="6" fillId="2" borderId="0" xfId="0" applyNumberFormat="1" applyFont="1" applyFill="1" applyBorder="1" applyAlignment="1" applyProtection="1">
      <alignment vertical="center" wrapText="1"/>
      <protection hidden="1"/>
    </xf>
    <xf numFmtId="164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0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49" fontId="2" fillId="0" borderId="0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Fill="1" applyBorder="1" applyAlignment="1" applyProtection="1">
      <alignment vertical="center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164" fontId="6" fillId="0" borderId="0" xfId="0" applyNumberFormat="1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Border="1" applyAlignment="1" applyProtection="1">
      <alignment vertical="center" wrapText="1"/>
      <protection hidden="1"/>
    </xf>
    <xf numFmtId="164" fontId="7" fillId="2" borderId="0" xfId="0" applyNumberFormat="1" applyFont="1" applyFill="1" applyBorder="1" applyAlignment="1" applyProtection="1">
      <alignment vertical="center" wrapText="1"/>
      <protection hidden="1"/>
    </xf>
    <xf numFmtId="164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164" fontId="7" fillId="0" borderId="0" xfId="0" applyNumberFormat="1" applyFont="1" applyFill="1" applyBorder="1" applyAlignment="1">
      <alignment vertical="center" wrapText="1"/>
    </xf>
    <xf numFmtId="165" fontId="7" fillId="0" borderId="0" xfId="0" applyNumberFormat="1" applyFont="1" applyFill="1" applyBorder="1" applyAlignment="1">
      <alignment vertical="center" wrapText="1"/>
    </xf>
    <xf numFmtId="165" fontId="7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  <protection hidden="1"/>
    </xf>
    <xf numFmtId="164" fontId="7" fillId="0" borderId="0" xfId="0" applyNumberFormat="1" applyFont="1" applyFill="1" applyBorder="1" applyAlignment="1" applyProtection="1">
      <alignment vertical="center" wrapText="1"/>
      <protection hidden="1"/>
    </xf>
    <xf numFmtId="164" fontId="8" fillId="0" borderId="0" xfId="0" applyNumberFormat="1" applyFont="1" applyFill="1" applyBorder="1" applyAlignment="1" applyProtection="1">
      <alignment vertical="center" wrapText="1"/>
      <protection hidden="1"/>
    </xf>
    <xf numFmtId="164" fontId="8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2" fillId="0" borderId="1" xfId="0" applyNumberFormat="1" applyFont="1" applyBorder="1" applyAlignment="1" applyProtection="1">
      <alignment horizontal="left" vertical="center" wrapText="1"/>
      <protection hidden="1"/>
    </xf>
    <xf numFmtId="49" fontId="13" fillId="6" borderId="22" xfId="0" applyNumberFormat="1" applyFont="1" applyFill="1" applyBorder="1" applyAlignment="1">
      <alignment horizontal="center" vertical="center" wrapText="1"/>
    </xf>
    <xf numFmtId="49" fontId="18" fillId="6" borderId="11" xfId="0" applyNumberFormat="1" applyFont="1" applyFill="1" applyBorder="1" applyAlignment="1" applyProtection="1">
      <alignment horizontal="left" vertical="center" wrapText="1"/>
      <protection hidden="1"/>
    </xf>
    <xf numFmtId="164" fontId="16" fillId="6" borderId="11" xfId="0" applyNumberFormat="1" applyFont="1" applyFill="1" applyBorder="1" applyAlignment="1" applyProtection="1">
      <alignment horizontal="left" vertical="center" wrapText="1"/>
      <protection hidden="1"/>
    </xf>
    <xf numFmtId="2" fontId="18" fillId="6" borderId="11" xfId="0" applyNumberFormat="1" applyFont="1" applyFill="1" applyBorder="1" applyAlignment="1" applyProtection="1">
      <alignment horizontal="right" vertical="center" wrapText="1"/>
      <protection hidden="1"/>
    </xf>
    <xf numFmtId="164" fontId="18" fillId="6" borderId="11" xfId="0" applyNumberFormat="1" applyFont="1" applyFill="1" applyBorder="1" applyAlignment="1" applyProtection="1">
      <alignment vertical="center" wrapText="1"/>
      <protection hidden="1"/>
    </xf>
    <xf numFmtId="164" fontId="16" fillId="6" borderId="11" xfId="0" applyNumberFormat="1" applyFont="1" applyFill="1" applyBorder="1" applyAlignment="1" applyProtection="1">
      <alignment horizontal="right" vertical="center" wrapText="1"/>
      <protection hidden="1"/>
    </xf>
    <xf numFmtId="164" fontId="18" fillId="6" borderId="11" xfId="0" applyNumberFormat="1" applyFont="1" applyFill="1" applyBorder="1" applyAlignment="1">
      <alignment horizontal="right" vertical="center" wrapText="1"/>
    </xf>
    <xf numFmtId="165" fontId="18" fillId="6" borderId="23" xfId="0" applyNumberFormat="1" applyFont="1" applyFill="1" applyBorder="1" applyAlignment="1">
      <alignment horizontal="right" vertical="center" wrapText="1"/>
    </xf>
    <xf numFmtId="165" fontId="18" fillId="6" borderId="11" xfId="0" applyNumberFormat="1" applyFont="1" applyFill="1" applyBorder="1" applyAlignment="1">
      <alignment horizontal="left" vertical="center" wrapText="1"/>
    </xf>
    <xf numFmtId="165" fontId="18" fillId="3" borderId="11" xfId="0" applyNumberFormat="1" applyFont="1" applyFill="1" applyBorder="1" applyAlignment="1">
      <alignment horizontal="left" vertical="center" wrapText="1"/>
    </xf>
    <xf numFmtId="0" fontId="23" fillId="0" borderId="0" xfId="0" applyFont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25" fillId="0" borderId="0" xfId="1" applyFont="1"/>
    <xf numFmtId="0" fontId="24" fillId="0" borderId="0" xfId="1"/>
    <xf numFmtId="0" fontId="26" fillId="0" borderId="0" xfId="2"/>
    <xf numFmtId="164" fontId="18" fillId="8" borderId="1" xfId="0" applyNumberFormat="1" applyFont="1" applyFill="1" applyBorder="1" applyAlignment="1" applyProtection="1">
      <alignment vertical="center" wrapText="1"/>
      <protection hidden="1"/>
    </xf>
    <xf numFmtId="164" fontId="18" fillId="8" borderId="1" xfId="0" applyNumberFormat="1" applyFont="1" applyFill="1" applyBorder="1" applyAlignment="1">
      <alignment vertical="center" wrapText="1"/>
    </xf>
    <xf numFmtId="164" fontId="18" fillId="8" borderId="1" xfId="0" applyNumberFormat="1" applyFont="1" applyFill="1" applyBorder="1" applyAlignment="1">
      <alignment horizontal="right" vertical="center" wrapText="1"/>
    </xf>
    <xf numFmtId="164" fontId="18" fillId="2" borderId="1" xfId="0" applyNumberFormat="1" applyFont="1" applyFill="1" applyBorder="1" applyAlignment="1">
      <alignment vertical="center" wrapText="1"/>
    </xf>
    <xf numFmtId="164" fontId="18" fillId="2" borderId="1" xfId="0" applyNumberFormat="1" applyFont="1" applyFill="1" applyBorder="1" applyAlignment="1">
      <alignment horizontal="right" vertical="center" wrapText="1"/>
    </xf>
    <xf numFmtId="164" fontId="18" fillId="2" borderId="1" xfId="0" applyNumberFormat="1" applyFont="1" applyFill="1" applyBorder="1" applyAlignment="1" applyProtection="1">
      <alignment vertical="center" wrapText="1"/>
      <protection hidden="1"/>
    </xf>
    <xf numFmtId="164" fontId="18" fillId="0" borderId="1" xfId="0" applyNumberFormat="1" applyFont="1" applyFill="1" applyBorder="1" applyAlignment="1" applyProtection="1">
      <alignment vertical="center" wrapText="1"/>
      <protection hidden="1"/>
    </xf>
    <xf numFmtId="164" fontId="18" fillId="0" borderId="1" xfId="0" applyNumberFormat="1" applyFont="1" applyFill="1" applyBorder="1" applyAlignment="1">
      <alignment horizontal="right" vertical="center" wrapText="1"/>
    </xf>
    <xf numFmtId="0" fontId="27" fillId="7" borderId="0" xfId="1" applyFont="1" applyFill="1" applyAlignment="1">
      <alignment horizontal="left" wrapText="1"/>
    </xf>
    <xf numFmtId="49" fontId="11" fillId="0" borderId="13" xfId="0" applyNumberFormat="1" applyFont="1" applyFill="1" applyBorder="1" applyAlignment="1" applyProtection="1">
      <alignment horizontal="center" vertical="center" wrapText="1"/>
    </xf>
    <xf numFmtId="49" fontId="11" fillId="0" borderId="14" xfId="0" applyNumberFormat="1" applyFont="1" applyFill="1" applyBorder="1" applyAlignment="1" applyProtection="1">
      <alignment horizontal="center" vertical="center" wrapText="1"/>
    </xf>
    <xf numFmtId="49" fontId="11" fillId="0" borderId="12" xfId="0" applyNumberFormat="1" applyFont="1" applyFill="1" applyBorder="1" applyAlignment="1" applyProtection="1">
      <alignment horizontal="center" vertical="center" wrapText="1"/>
    </xf>
    <xf numFmtId="49" fontId="11" fillId="0" borderId="29" xfId="0" applyNumberFormat="1" applyFont="1" applyFill="1" applyBorder="1" applyAlignment="1" applyProtection="1">
      <alignment horizontal="center" vertical="center" wrapText="1"/>
    </xf>
    <xf numFmtId="49" fontId="11" fillId="0" borderId="7" xfId="0" applyNumberFormat="1" applyFont="1" applyFill="1" applyBorder="1" applyAlignment="1" applyProtection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 vertical="center" wrapText="1"/>
    </xf>
    <xf numFmtId="49" fontId="11" fillId="0" borderId="33" xfId="0" applyNumberFormat="1" applyFont="1" applyFill="1" applyBorder="1" applyAlignment="1" applyProtection="1">
      <alignment horizontal="center" vertical="center" wrapText="1"/>
    </xf>
    <xf numFmtId="49" fontId="11" fillId="0" borderId="5" xfId="0" applyNumberFormat="1" applyFont="1" applyFill="1" applyBorder="1" applyAlignment="1" applyProtection="1">
      <alignment horizontal="center" vertical="center" wrapText="1"/>
    </xf>
    <xf numFmtId="49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20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22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  <protection hidden="1"/>
    </xf>
    <xf numFmtId="0" fontId="10" fillId="0" borderId="14" xfId="0" applyFont="1" applyFill="1" applyBorder="1" applyAlignment="1" applyProtection="1">
      <alignment horizontal="center" vertical="center" wrapText="1"/>
      <protection hidden="1"/>
    </xf>
    <xf numFmtId="0" fontId="10" fillId="0" borderId="15" xfId="0" applyFont="1" applyFill="1" applyBorder="1" applyAlignment="1" applyProtection="1">
      <alignment horizontal="center" vertical="center" wrapText="1"/>
      <protection hidden="1"/>
    </xf>
    <xf numFmtId="0" fontId="11" fillId="0" borderId="18" xfId="0" applyNumberFormat="1" applyFont="1" applyFill="1" applyBorder="1" applyAlignment="1" applyProtection="1">
      <alignment horizontal="center" vertical="center" wrapText="1"/>
    </xf>
    <xf numFmtId="0" fontId="11" fillId="0" borderId="19" xfId="0" applyNumberFormat="1" applyFont="1" applyFill="1" applyBorder="1" applyAlignment="1" applyProtection="1">
      <alignment horizontal="center" vertical="center" wrapText="1"/>
    </xf>
    <xf numFmtId="0" fontId="11" fillId="0" borderId="19" xfId="0" applyNumberFormat="1" applyFont="1" applyFill="1" applyBorder="1" applyAlignment="1" applyProtection="1">
      <alignment horizontal="left" vertical="center" wrapText="1"/>
    </xf>
    <xf numFmtId="0" fontId="11" fillId="0" borderId="24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10" xfId="0" applyNumberFormat="1" applyFont="1" applyFill="1" applyBorder="1" applyAlignment="1" applyProtection="1">
      <alignment horizontal="left" vertical="center" wrapText="1"/>
    </xf>
    <xf numFmtId="14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11" xfId="0" applyNumberFormat="1" applyFont="1" applyFill="1" applyBorder="1" applyAlignment="1" applyProtection="1">
      <alignment horizontal="left" vertical="center" wrapText="1"/>
    </xf>
    <xf numFmtId="0" fontId="11" fillId="0" borderId="25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32" xfId="0" applyNumberFormat="1" applyFont="1" applyFill="1" applyBorder="1" applyAlignment="1" applyProtection="1">
      <alignment horizontal="left" vertical="center" wrapText="1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11" fillId="0" borderId="7" xfId="0" applyNumberFormat="1" applyFont="1" applyFill="1" applyBorder="1" applyAlignment="1" applyProtection="1">
      <alignment horizontal="left" vertical="center" wrapText="1"/>
    </xf>
    <xf numFmtId="0" fontId="11" fillId="0" borderId="31" xfId="0" applyNumberFormat="1" applyFont="1" applyFill="1" applyBorder="1" applyAlignment="1" applyProtection="1">
      <alignment horizontal="left" vertical="center" wrapText="1"/>
    </xf>
    <xf numFmtId="0" fontId="11" fillId="0" borderId="34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0" fontId="11" fillId="0" borderId="17" xfId="0" applyNumberFormat="1" applyFont="1" applyFill="1" applyBorder="1" applyAlignment="1" applyProtection="1">
      <alignment horizontal="left" vertical="center" wrapText="1"/>
    </xf>
    <xf numFmtId="0" fontId="11" fillId="0" borderId="30" xfId="0" applyNumberFormat="1" applyFont="1" applyFill="1" applyBorder="1" applyAlignment="1" applyProtection="1">
      <alignment horizontal="left" vertical="center" wrapText="1"/>
    </xf>
    <xf numFmtId="0" fontId="11" fillId="0" borderId="14" xfId="0" applyNumberFormat="1" applyFont="1" applyFill="1" applyBorder="1" applyAlignment="1" applyProtection="1">
      <alignment horizontal="left" vertical="center" wrapText="1"/>
    </xf>
    <xf numFmtId="0" fontId="11" fillId="0" borderId="15" xfId="0" applyNumberFormat="1" applyFont="1" applyFill="1" applyBorder="1" applyAlignment="1" applyProtection="1">
      <alignment horizontal="left" vertical="center" wrapText="1"/>
    </xf>
    <xf numFmtId="49" fontId="28" fillId="8" borderId="1" xfId="0" applyNumberFormat="1" applyFont="1" applyFill="1" applyBorder="1" applyAlignment="1" applyProtection="1">
      <alignment horizontal="left" vertical="center" wrapText="1"/>
    </xf>
    <xf numFmtId="49" fontId="28" fillId="8" borderId="21" xfId="0" applyNumberFormat="1" applyFont="1" applyFill="1" applyBorder="1" applyAlignment="1" applyProtection="1">
      <alignment horizontal="left" vertical="center" wrapText="1"/>
    </xf>
    <xf numFmtId="49" fontId="28" fillId="8" borderId="11" xfId="0" applyNumberFormat="1" applyFont="1" applyFill="1" applyBorder="1" applyAlignment="1" applyProtection="1">
      <alignment horizontal="left" vertical="center" wrapText="1"/>
    </xf>
    <xf numFmtId="49" fontId="28" fillId="8" borderId="23" xfId="0" applyNumberFormat="1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FFFF99"/>
      <color rgb="FFFF66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/>
  <cols>
    <col min="1" max="16384" width="9.140625" style="107"/>
  </cols>
  <sheetData>
    <row r="1" spans="1:7">
      <c r="A1" s="105" t="s">
        <v>191</v>
      </c>
      <c r="B1" s="106"/>
      <c r="C1" s="106"/>
      <c r="D1" s="106"/>
      <c r="E1" s="106"/>
      <c r="F1" s="106"/>
      <c r="G1" s="106"/>
    </row>
    <row r="2" spans="1:7" ht="67.5" customHeight="1">
      <c r="A2" s="116" t="s">
        <v>192</v>
      </c>
      <c r="B2" s="116"/>
      <c r="C2" s="116"/>
      <c r="D2" s="116"/>
      <c r="E2" s="116"/>
      <c r="F2" s="116"/>
      <c r="G2" s="116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27"/>
  <sheetViews>
    <sheetView zoomScale="70" zoomScaleNormal="70" workbookViewId="0">
      <pane ySplit="12" topLeftCell="A13" activePane="bottomLeft" state="frozen"/>
      <selection pane="bottomLeft" sqref="A1:N1"/>
    </sheetView>
  </sheetViews>
  <sheetFormatPr defaultColWidth="9.140625" defaultRowHeight="12.75"/>
  <cols>
    <col min="1" max="1" width="6.85546875" style="90" customWidth="1"/>
    <col min="2" max="2" width="14.140625" style="90" customWidth="1"/>
    <col min="3" max="3" width="84.42578125" style="91" customWidth="1"/>
    <col min="4" max="4" width="28.85546875" style="91" customWidth="1"/>
    <col min="5" max="5" width="11.42578125" style="91" customWidth="1"/>
    <col min="6" max="6" width="9.7109375" style="91" bestFit="1" customWidth="1"/>
    <col min="7" max="7" width="16.7109375" style="91" customWidth="1"/>
    <col min="8" max="8" width="20" style="88" customWidth="1"/>
    <col min="9" max="9" width="27" style="88" customWidth="1"/>
    <col min="10" max="10" width="19.28515625" style="88" customWidth="1"/>
    <col min="11" max="11" width="27.42578125" style="88" customWidth="1"/>
    <col min="12" max="12" width="27.5703125" style="88" customWidth="1"/>
    <col min="13" max="13" width="12.5703125" style="89" customWidth="1"/>
    <col min="14" max="14" width="17.28515625" style="89" customWidth="1"/>
    <col min="15" max="24" width="9.140625" style="103"/>
    <col min="25" max="25" width="53.28515625" style="88" customWidth="1"/>
    <col min="26" max="26" width="19.7109375" style="88" customWidth="1"/>
    <col min="27" max="27" width="2.85546875" style="88" customWidth="1"/>
    <col min="28" max="28" width="14.28515625" style="88" customWidth="1"/>
    <col min="29" max="16384" width="9.140625" style="88"/>
  </cols>
  <sheetData>
    <row r="1" spans="1:36" s="19" customFormat="1" ht="22.5" customHeight="1" thickBot="1">
      <c r="A1" s="130" t="s">
        <v>193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2"/>
      <c r="O1" s="103"/>
      <c r="P1" s="103"/>
      <c r="Q1" s="103"/>
      <c r="R1" s="103"/>
      <c r="S1" s="103"/>
      <c r="T1" s="103"/>
      <c r="U1" s="103"/>
      <c r="V1" s="103"/>
      <c r="W1" s="103"/>
      <c r="X1" s="103"/>
    </row>
    <row r="2" spans="1:36" s="19" customFormat="1">
      <c r="A2" s="133" t="s">
        <v>40</v>
      </c>
      <c r="B2" s="134"/>
      <c r="C2" s="135" t="s">
        <v>194</v>
      </c>
      <c r="D2" s="136"/>
      <c r="E2" s="117"/>
      <c r="F2" s="118"/>
      <c r="G2" s="119"/>
      <c r="H2" s="151"/>
      <c r="I2" s="152"/>
      <c r="J2" s="152"/>
      <c r="K2" s="152"/>
      <c r="L2" s="152"/>
      <c r="M2" s="152"/>
      <c r="N2" s="153"/>
      <c r="O2" s="103"/>
      <c r="P2" s="103"/>
      <c r="Q2" s="103"/>
      <c r="R2" s="103"/>
      <c r="S2" s="103"/>
      <c r="T2" s="103"/>
      <c r="U2" s="103"/>
      <c r="V2" s="103"/>
      <c r="W2" s="103"/>
      <c r="X2" s="103"/>
    </row>
    <row r="3" spans="1:36" s="19" customFormat="1" ht="33.4" customHeight="1">
      <c r="A3" s="126"/>
      <c r="B3" s="127"/>
      <c r="C3" s="137"/>
      <c r="D3" s="138"/>
      <c r="E3" s="120"/>
      <c r="F3" s="121"/>
      <c r="G3" s="122"/>
      <c r="H3" s="145"/>
      <c r="I3" s="146"/>
      <c r="J3" s="146"/>
      <c r="K3" s="146"/>
      <c r="L3" s="146"/>
      <c r="M3" s="146"/>
      <c r="N3" s="147"/>
      <c r="O3" s="103"/>
      <c r="P3" s="103"/>
      <c r="Q3" s="103"/>
      <c r="R3" s="103"/>
      <c r="S3" s="103"/>
      <c r="T3" s="103"/>
      <c r="U3" s="103"/>
      <c r="V3" s="103"/>
      <c r="W3" s="103"/>
      <c r="X3" s="103"/>
    </row>
    <row r="4" spans="1:36" s="19" customFormat="1">
      <c r="A4" s="126" t="s">
        <v>41</v>
      </c>
      <c r="B4" s="127"/>
      <c r="C4" s="137" t="s">
        <v>199</v>
      </c>
      <c r="D4" s="138"/>
      <c r="E4" s="123" t="s">
        <v>86</v>
      </c>
      <c r="F4" s="124"/>
      <c r="G4" s="125"/>
      <c r="H4" s="148" t="s">
        <v>200</v>
      </c>
      <c r="I4" s="149"/>
      <c r="J4" s="149"/>
      <c r="K4" s="149"/>
      <c r="L4" s="149"/>
      <c r="M4" s="149"/>
      <c r="N4" s="150"/>
      <c r="O4" s="103"/>
      <c r="P4" s="103"/>
      <c r="Q4" s="103"/>
      <c r="R4" s="103"/>
      <c r="S4" s="103"/>
      <c r="T4" s="103"/>
      <c r="U4" s="103"/>
      <c r="V4" s="103"/>
      <c r="W4" s="103"/>
      <c r="X4" s="103"/>
    </row>
    <row r="5" spans="1:36" s="19" customFormat="1">
      <c r="A5" s="126"/>
      <c r="B5" s="127"/>
      <c r="C5" s="137"/>
      <c r="D5" s="138"/>
      <c r="E5" s="120"/>
      <c r="F5" s="121"/>
      <c r="G5" s="122"/>
      <c r="H5" s="145"/>
      <c r="I5" s="146"/>
      <c r="J5" s="146"/>
      <c r="K5" s="146"/>
      <c r="L5" s="146"/>
      <c r="M5" s="146"/>
      <c r="N5" s="147"/>
      <c r="O5" s="103"/>
      <c r="P5" s="103"/>
      <c r="Q5" s="103"/>
      <c r="R5" s="103"/>
      <c r="S5" s="103"/>
      <c r="T5" s="103"/>
      <c r="U5" s="103"/>
      <c r="V5" s="103"/>
      <c r="W5" s="103"/>
      <c r="X5" s="103"/>
    </row>
    <row r="6" spans="1:36" s="19" customFormat="1">
      <c r="A6" s="126" t="s">
        <v>42</v>
      </c>
      <c r="B6" s="127"/>
      <c r="C6" s="137" t="s">
        <v>195</v>
      </c>
      <c r="D6" s="138"/>
      <c r="E6" s="123" t="s">
        <v>139</v>
      </c>
      <c r="F6" s="124"/>
      <c r="G6" s="125"/>
      <c r="H6" s="142" t="s">
        <v>169</v>
      </c>
      <c r="I6" s="143"/>
      <c r="J6" s="143"/>
      <c r="K6" s="143"/>
      <c r="L6" s="143"/>
      <c r="M6" s="143"/>
      <c r="N6" s="144"/>
      <c r="O6" s="103"/>
      <c r="P6" s="103"/>
      <c r="Q6" s="103"/>
      <c r="R6" s="103"/>
      <c r="S6" s="103"/>
      <c r="T6" s="103"/>
      <c r="U6" s="103"/>
      <c r="V6" s="103"/>
      <c r="W6" s="103"/>
      <c r="X6" s="103"/>
    </row>
    <row r="7" spans="1:36" s="19" customFormat="1">
      <c r="A7" s="126"/>
      <c r="B7" s="127"/>
      <c r="C7" s="137"/>
      <c r="D7" s="138"/>
      <c r="E7" s="120"/>
      <c r="F7" s="121"/>
      <c r="G7" s="122"/>
      <c r="H7" s="145"/>
      <c r="I7" s="146"/>
      <c r="J7" s="146"/>
      <c r="K7" s="146"/>
      <c r="L7" s="146"/>
      <c r="M7" s="146"/>
      <c r="N7" s="147"/>
      <c r="O7" s="103"/>
      <c r="P7" s="103"/>
      <c r="Q7" s="103"/>
      <c r="R7" s="103"/>
      <c r="S7" s="103"/>
      <c r="T7" s="103"/>
      <c r="U7" s="103"/>
      <c r="V7" s="103"/>
      <c r="W7" s="103"/>
      <c r="X7" s="103"/>
    </row>
    <row r="8" spans="1:36" s="19" customFormat="1">
      <c r="A8" s="126" t="s">
        <v>170</v>
      </c>
      <c r="B8" s="127"/>
      <c r="C8" s="139">
        <v>44607</v>
      </c>
      <c r="D8" s="138"/>
      <c r="E8" s="126" t="s">
        <v>201</v>
      </c>
      <c r="F8" s="127"/>
      <c r="G8" s="127"/>
      <c r="H8" s="154"/>
      <c r="I8" s="154"/>
      <c r="J8" s="154"/>
      <c r="K8" s="154"/>
      <c r="L8" s="154"/>
      <c r="M8" s="154"/>
      <c r="N8" s="155"/>
      <c r="O8" s="103"/>
      <c r="P8" s="103"/>
      <c r="Q8" s="103"/>
      <c r="R8" s="103"/>
      <c r="S8" s="103"/>
      <c r="T8" s="103"/>
      <c r="U8" s="103"/>
      <c r="V8" s="103"/>
      <c r="W8" s="103"/>
      <c r="X8" s="103"/>
    </row>
    <row r="9" spans="1:36" s="19" customFormat="1" ht="23.1" customHeight="1" thickBot="1">
      <c r="A9" s="128"/>
      <c r="B9" s="129"/>
      <c r="C9" s="140"/>
      <c r="D9" s="141"/>
      <c r="E9" s="128"/>
      <c r="F9" s="129"/>
      <c r="G9" s="129"/>
      <c r="H9" s="156"/>
      <c r="I9" s="156"/>
      <c r="J9" s="156"/>
      <c r="K9" s="156"/>
      <c r="L9" s="156"/>
      <c r="M9" s="156"/>
      <c r="N9" s="157"/>
      <c r="O9" s="103"/>
      <c r="P9" s="103"/>
      <c r="Q9" s="103"/>
      <c r="R9" s="103"/>
      <c r="S9" s="103"/>
      <c r="T9" s="103"/>
      <c r="U9" s="103"/>
      <c r="V9" s="103"/>
      <c r="W9" s="103"/>
      <c r="X9" s="103"/>
    </row>
    <row r="10" spans="1:36" s="19" customFormat="1" ht="6.6" customHeight="1" thickBot="1">
      <c r="A10" s="20"/>
      <c r="B10" s="21"/>
      <c r="C10" s="22" t="s">
        <v>64</v>
      </c>
      <c r="D10" s="22"/>
      <c r="E10" s="22"/>
      <c r="F10" s="22"/>
      <c r="G10" s="22"/>
      <c r="H10" s="22"/>
      <c r="I10" s="22"/>
      <c r="J10" s="23"/>
      <c r="K10" s="23"/>
      <c r="L10" s="23"/>
      <c r="M10" s="23"/>
      <c r="N10" s="24"/>
      <c r="O10" s="103"/>
      <c r="P10" s="103"/>
      <c r="Q10" s="103"/>
      <c r="R10" s="103"/>
      <c r="S10" s="103"/>
      <c r="T10" s="103"/>
      <c r="U10" s="103"/>
      <c r="V10" s="103"/>
      <c r="W10" s="103"/>
      <c r="X10" s="103"/>
    </row>
    <row r="11" spans="1:36" s="19" customFormat="1" ht="57" thickBot="1">
      <c r="A11" s="1" t="s">
        <v>8</v>
      </c>
      <c r="B11" s="2" t="s">
        <v>9</v>
      </c>
      <c r="C11" s="2" t="s">
        <v>10</v>
      </c>
      <c r="D11" s="2" t="s">
        <v>131</v>
      </c>
      <c r="E11" s="2" t="s">
        <v>112</v>
      </c>
      <c r="F11" s="2" t="s">
        <v>1</v>
      </c>
      <c r="G11" s="2" t="s">
        <v>11</v>
      </c>
      <c r="H11" s="2" t="s">
        <v>18</v>
      </c>
      <c r="I11" s="2" t="s">
        <v>19</v>
      </c>
      <c r="J11" s="2" t="s">
        <v>183</v>
      </c>
      <c r="K11" s="2" t="s">
        <v>17</v>
      </c>
      <c r="L11" s="2" t="s">
        <v>71</v>
      </c>
      <c r="M11" s="2" t="s">
        <v>21</v>
      </c>
      <c r="N11" s="3" t="s">
        <v>20</v>
      </c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AB11" s="25"/>
      <c r="AC11" s="25"/>
      <c r="AD11" s="25"/>
      <c r="AE11" s="25"/>
      <c r="AG11" s="25"/>
      <c r="AH11" s="25"/>
      <c r="AI11" s="25"/>
      <c r="AJ11" s="25"/>
    </row>
    <row r="12" spans="1:36" s="19" customFormat="1" ht="19.5" thickBot="1">
      <c r="A12" s="1" t="s">
        <v>7</v>
      </c>
      <c r="B12" s="2" t="s">
        <v>12</v>
      </c>
      <c r="C12" s="2" t="s">
        <v>13</v>
      </c>
      <c r="D12" s="2">
        <v>5</v>
      </c>
      <c r="E12" s="2">
        <v>4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4">
        <v>11</v>
      </c>
      <c r="L12" s="4">
        <v>12</v>
      </c>
      <c r="M12" s="4">
        <v>13</v>
      </c>
      <c r="N12" s="5">
        <v>14</v>
      </c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AB12" s="25"/>
      <c r="AC12" s="25"/>
      <c r="AD12" s="25"/>
      <c r="AE12" s="25"/>
      <c r="AG12" s="25"/>
      <c r="AH12" s="25"/>
      <c r="AI12" s="25"/>
      <c r="AJ12" s="25"/>
    </row>
    <row r="13" spans="1:36" s="19" customFormat="1" ht="18.75">
      <c r="A13" s="26"/>
      <c r="B13" s="27"/>
      <c r="C13" s="6" t="s">
        <v>16</v>
      </c>
      <c r="D13" s="28"/>
      <c r="E13" s="28"/>
      <c r="F13" s="28"/>
      <c r="G13" s="29"/>
      <c r="H13" s="28"/>
      <c r="I13" s="28"/>
      <c r="J13" s="28"/>
      <c r="K13" s="28"/>
      <c r="L13" s="28"/>
      <c r="M13" s="30"/>
      <c r="N13" s="31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AB13" s="25"/>
      <c r="AC13" s="25"/>
      <c r="AD13" s="25"/>
      <c r="AE13" s="25"/>
      <c r="AG13" s="25"/>
      <c r="AH13" s="25"/>
      <c r="AI13" s="25"/>
      <c r="AJ13" s="25"/>
    </row>
    <row r="14" spans="1:36" s="25" customFormat="1" ht="18.75">
      <c r="A14" s="32"/>
      <c r="B14" s="7"/>
      <c r="C14" s="6" t="s">
        <v>168</v>
      </c>
      <c r="D14" s="7"/>
      <c r="E14" s="7"/>
      <c r="F14" s="7"/>
      <c r="G14" s="9"/>
      <c r="H14" s="10"/>
      <c r="I14" s="11">
        <f>SUM(I15:I23)</f>
        <v>0</v>
      </c>
      <c r="J14" s="10"/>
      <c r="K14" s="11">
        <f>SUM(K15:K23)</f>
        <v>0</v>
      </c>
      <c r="L14" s="11">
        <f>SUM(L15:L23)</f>
        <v>0</v>
      </c>
      <c r="M14" s="12"/>
      <c r="N14" s="13">
        <f>SUM(N15:N22)</f>
        <v>636.80179999999996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</row>
    <row r="15" spans="1:36" s="25" customFormat="1" ht="18.75">
      <c r="A15" s="33" t="s">
        <v>7</v>
      </c>
      <c r="B15" s="34"/>
      <c r="C15" s="34" t="s">
        <v>143</v>
      </c>
      <c r="D15" s="34"/>
      <c r="E15" s="34"/>
      <c r="F15" s="34" t="s">
        <v>0</v>
      </c>
      <c r="G15" s="35" t="s">
        <v>14</v>
      </c>
      <c r="H15" s="108"/>
      <c r="I15" s="36">
        <f t="shared" ref="I15" si="0">H15*G15</f>
        <v>0</v>
      </c>
      <c r="J15" s="109"/>
      <c r="K15" s="37">
        <f t="shared" ref="K15" si="1">J15*G15</f>
        <v>0</v>
      </c>
      <c r="L15" s="36">
        <f t="shared" ref="L15" si="2">K15+I15</f>
        <v>0</v>
      </c>
      <c r="M15" s="38">
        <v>8.5109999999999992</v>
      </c>
      <c r="N15" s="39">
        <f t="shared" ref="N15" si="3">M15*G15</f>
        <v>42.554999999999993</v>
      </c>
      <c r="O15" s="104"/>
      <c r="P15" s="104"/>
      <c r="Q15" s="104"/>
      <c r="R15" s="104"/>
      <c r="S15" s="104"/>
      <c r="T15" s="104"/>
      <c r="U15" s="104"/>
      <c r="V15" s="104"/>
      <c r="W15" s="104"/>
      <c r="X15" s="104"/>
    </row>
    <row r="16" spans="1:36" s="25" customFormat="1" ht="18.75">
      <c r="A16" s="33" t="s">
        <v>12</v>
      </c>
      <c r="B16" s="34"/>
      <c r="C16" s="34" t="s">
        <v>143</v>
      </c>
      <c r="D16" s="34"/>
      <c r="E16" s="34"/>
      <c r="F16" s="34" t="s">
        <v>0</v>
      </c>
      <c r="G16" s="35" t="s">
        <v>7</v>
      </c>
      <c r="H16" s="108"/>
      <c r="I16" s="36">
        <f t="shared" ref="I16" si="4">H16*G16</f>
        <v>0</v>
      </c>
      <c r="J16" s="109"/>
      <c r="K16" s="37">
        <f t="shared" ref="K16" si="5">J16*G16</f>
        <v>0</v>
      </c>
      <c r="L16" s="36">
        <f t="shared" ref="L16" si="6">K16+I16</f>
        <v>0</v>
      </c>
      <c r="M16" s="38">
        <v>9.5109999999999992</v>
      </c>
      <c r="N16" s="39">
        <f t="shared" ref="N16" si="7">M16*G16</f>
        <v>9.5109999999999992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</row>
    <row r="17" spans="1:24" s="25" customFormat="1" ht="18.75">
      <c r="A17" s="33" t="s">
        <v>13</v>
      </c>
      <c r="B17" s="34"/>
      <c r="C17" s="34" t="s">
        <v>144</v>
      </c>
      <c r="D17" s="34"/>
      <c r="E17" s="34"/>
      <c r="F17" s="34" t="s">
        <v>0</v>
      </c>
      <c r="G17" s="40">
        <v>15</v>
      </c>
      <c r="H17" s="108"/>
      <c r="I17" s="36">
        <f t="shared" ref="I17:I22" si="8">H17*G17</f>
        <v>0</v>
      </c>
      <c r="J17" s="109"/>
      <c r="K17" s="37">
        <f t="shared" ref="K17:K48" si="9">J17*G17</f>
        <v>0</v>
      </c>
      <c r="L17" s="36">
        <f t="shared" ref="L17:L22" si="10">K17+I17</f>
        <v>0</v>
      </c>
      <c r="M17" s="38">
        <v>2.415</v>
      </c>
      <c r="N17" s="39">
        <f t="shared" ref="N17:N22" si="11">M17*G17</f>
        <v>36.225000000000001</v>
      </c>
      <c r="O17" s="104"/>
      <c r="P17" s="104"/>
      <c r="Q17" s="104"/>
      <c r="R17" s="104"/>
      <c r="S17" s="104"/>
      <c r="T17" s="104"/>
      <c r="U17" s="104"/>
      <c r="V17" s="104"/>
      <c r="W17" s="104"/>
      <c r="X17" s="104"/>
    </row>
    <row r="18" spans="1:24" s="25" customFormat="1" ht="18.75">
      <c r="A18" s="33" t="s">
        <v>146</v>
      </c>
      <c r="B18" s="34"/>
      <c r="C18" s="34" t="s">
        <v>67</v>
      </c>
      <c r="D18" s="34"/>
      <c r="E18" s="34"/>
      <c r="F18" s="34" t="s">
        <v>0</v>
      </c>
      <c r="G18" s="40">
        <v>6</v>
      </c>
      <c r="H18" s="108"/>
      <c r="I18" s="36">
        <f t="shared" si="8"/>
        <v>0</v>
      </c>
      <c r="J18" s="109"/>
      <c r="K18" s="37">
        <f t="shared" si="9"/>
        <v>0</v>
      </c>
      <c r="L18" s="36">
        <f t="shared" si="10"/>
        <v>0</v>
      </c>
      <c r="M18" s="38">
        <v>0.78080000000000005</v>
      </c>
      <c r="N18" s="39">
        <f t="shared" si="11"/>
        <v>4.6848000000000001</v>
      </c>
      <c r="O18" s="104"/>
      <c r="P18" s="104"/>
      <c r="Q18" s="104"/>
      <c r="R18" s="104"/>
      <c r="S18" s="104"/>
      <c r="T18" s="104"/>
      <c r="U18" s="104"/>
      <c r="V18" s="104"/>
      <c r="W18" s="104"/>
      <c r="X18" s="104"/>
    </row>
    <row r="19" spans="1:24" s="25" customFormat="1" ht="37.5">
      <c r="A19" s="33" t="s">
        <v>14</v>
      </c>
      <c r="B19" s="34"/>
      <c r="C19" s="34" t="s">
        <v>173</v>
      </c>
      <c r="D19" s="34"/>
      <c r="E19" s="34"/>
      <c r="F19" s="34" t="s">
        <v>2</v>
      </c>
      <c r="G19" s="35" t="s">
        <v>167</v>
      </c>
      <c r="H19" s="108"/>
      <c r="I19" s="36">
        <f t="shared" si="8"/>
        <v>0</v>
      </c>
      <c r="J19" s="109"/>
      <c r="K19" s="37">
        <f t="shared" si="9"/>
        <v>0</v>
      </c>
      <c r="L19" s="36">
        <f t="shared" si="10"/>
        <v>0</v>
      </c>
      <c r="M19" s="38">
        <v>0.76</v>
      </c>
      <c r="N19" s="39">
        <f t="shared" si="11"/>
        <v>532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</row>
    <row r="20" spans="1:24" s="25" customFormat="1" ht="37.5">
      <c r="A20" s="33" t="s">
        <v>119</v>
      </c>
      <c r="B20" s="34"/>
      <c r="C20" s="34" t="s">
        <v>82</v>
      </c>
      <c r="D20" s="34"/>
      <c r="E20" s="34"/>
      <c r="F20" s="34" t="s">
        <v>0</v>
      </c>
      <c r="G20" s="35" t="s">
        <v>14</v>
      </c>
      <c r="H20" s="108"/>
      <c r="I20" s="36">
        <f t="shared" si="8"/>
        <v>0</v>
      </c>
      <c r="J20" s="109"/>
      <c r="K20" s="37">
        <f t="shared" si="9"/>
        <v>0</v>
      </c>
      <c r="L20" s="36">
        <f t="shared" si="10"/>
        <v>0</v>
      </c>
      <c r="M20" s="38">
        <v>0.39400000000000002</v>
      </c>
      <c r="N20" s="39">
        <f t="shared" si="11"/>
        <v>1.9700000000000002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</row>
    <row r="21" spans="1:24" s="25" customFormat="1" ht="37.5">
      <c r="A21" s="33" t="s">
        <v>95</v>
      </c>
      <c r="B21" s="34"/>
      <c r="C21" s="34" t="s">
        <v>145</v>
      </c>
      <c r="D21" s="34"/>
      <c r="E21" s="34"/>
      <c r="F21" s="34" t="s">
        <v>0</v>
      </c>
      <c r="G21" s="35" t="s">
        <v>146</v>
      </c>
      <c r="H21" s="108"/>
      <c r="I21" s="36">
        <f t="shared" ref="I21" si="12">H21*G21</f>
        <v>0</v>
      </c>
      <c r="J21" s="109"/>
      <c r="K21" s="37">
        <f t="shared" ref="K21" si="13">J21*G21</f>
        <v>0</v>
      </c>
      <c r="L21" s="36">
        <f t="shared" ref="L21" si="14">K21+I21</f>
        <v>0</v>
      </c>
      <c r="M21" s="38">
        <v>1.3939999999999999</v>
      </c>
      <c r="N21" s="39">
        <f t="shared" ref="N21" si="15">M21*G21</f>
        <v>5.5759999999999996</v>
      </c>
      <c r="O21" s="104"/>
      <c r="P21" s="104"/>
      <c r="Q21" s="104"/>
      <c r="R21" s="104"/>
      <c r="S21" s="104"/>
      <c r="T21" s="104"/>
      <c r="U21" s="104"/>
      <c r="V21" s="104"/>
      <c r="W21" s="104"/>
      <c r="X21" s="104"/>
    </row>
    <row r="22" spans="1:24" s="25" customFormat="1" ht="37.5">
      <c r="A22" s="33" t="s">
        <v>15</v>
      </c>
      <c r="B22" s="34"/>
      <c r="C22" s="34" t="s">
        <v>81</v>
      </c>
      <c r="D22" s="34"/>
      <c r="E22" s="34"/>
      <c r="F22" s="34" t="s">
        <v>0</v>
      </c>
      <c r="G22" s="35" t="s">
        <v>24</v>
      </c>
      <c r="H22" s="108"/>
      <c r="I22" s="36">
        <f t="shared" si="8"/>
        <v>0</v>
      </c>
      <c r="J22" s="109"/>
      <c r="K22" s="37">
        <f t="shared" si="9"/>
        <v>0</v>
      </c>
      <c r="L22" s="36">
        <f t="shared" si="10"/>
        <v>0</v>
      </c>
      <c r="M22" s="38">
        <v>0.214</v>
      </c>
      <c r="N22" s="39">
        <f t="shared" si="11"/>
        <v>4.28</v>
      </c>
      <c r="O22" s="104"/>
      <c r="P22" s="104"/>
      <c r="Q22" s="104"/>
      <c r="R22" s="104"/>
      <c r="S22" s="104"/>
      <c r="T22" s="104"/>
      <c r="U22" s="104"/>
      <c r="V22" s="104"/>
      <c r="W22" s="104"/>
      <c r="X22" s="104"/>
    </row>
    <row r="23" spans="1:24" s="25" customFormat="1" ht="37.5">
      <c r="A23" s="33" t="s">
        <v>22</v>
      </c>
      <c r="B23" s="34" t="s">
        <v>32</v>
      </c>
      <c r="C23" s="34" t="s">
        <v>89</v>
      </c>
      <c r="D23" s="34"/>
      <c r="E23" s="34"/>
      <c r="F23" s="34" t="s">
        <v>31</v>
      </c>
      <c r="G23" s="41">
        <f>SUM(N15:N22)</f>
        <v>636.80179999999996</v>
      </c>
      <c r="H23" s="108"/>
      <c r="I23" s="36">
        <f t="shared" ref="I23" si="16">H23*G23</f>
        <v>0</v>
      </c>
      <c r="J23" s="111"/>
      <c r="K23" s="37">
        <f t="shared" ref="K23" si="17">J23*G23</f>
        <v>0</v>
      </c>
      <c r="L23" s="36">
        <f>K23+I23</f>
        <v>0</v>
      </c>
      <c r="M23" s="38"/>
      <c r="N23" s="39"/>
      <c r="O23" s="104"/>
      <c r="P23" s="104"/>
      <c r="Q23" s="104"/>
      <c r="R23" s="104"/>
      <c r="S23" s="104"/>
      <c r="T23" s="104"/>
      <c r="U23" s="104"/>
      <c r="V23" s="104"/>
      <c r="W23" s="104"/>
      <c r="X23" s="104"/>
    </row>
    <row r="24" spans="1:24" s="25" customFormat="1" ht="18.75">
      <c r="A24" s="7"/>
      <c r="B24" s="7"/>
      <c r="C24" s="6" t="s">
        <v>55</v>
      </c>
      <c r="D24" s="7"/>
      <c r="E24" s="7"/>
      <c r="F24" s="7"/>
      <c r="G24" s="9"/>
      <c r="H24" s="42"/>
      <c r="I24" s="11">
        <f>SUM(I25:I29)</f>
        <v>0</v>
      </c>
      <c r="J24" s="10"/>
      <c r="K24" s="11">
        <f>SUM(K25:K29)</f>
        <v>0</v>
      </c>
      <c r="L24" s="11">
        <f>SUM(L25:L29)</f>
        <v>0</v>
      </c>
      <c r="M24" s="12"/>
      <c r="N24" s="13">
        <f>SUM(N25:N29)</f>
        <v>2.9613000000000005</v>
      </c>
      <c r="O24" s="104"/>
      <c r="P24" s="104"/>
      <c r="Q24" s="104"/>
      <c r="R24" s="104"/>
      <c r="S24" s="104"/>
      <c r="T24" s="104"/>
      <c r="U24" s="104"/>
      <c r="V24" s="104"/>
      <c r="W24" s="104"/>
      <c r="X24" s="104"/>
    </row>
    <row r="25" spans="1:24" s="25" customFormat="1" ht="37.5">
      <c r="A25" s="33" t="s">
        <v>113</v>
      </c>
      <c r="B25" s="34"/>
      <c r="C25" s="34" t="s">
        <v>140</v>
      </c>
      <c r="D25" s="34"/>
      <c r="E25" s="34"/>
      <c r="F25" s="34" t="s">
        <v>0</v>
      </c>
      <c r="G25" s="43">
        <v>1</v>
      </c>
      <c r="H25" s="108"/>
      <c r="I25" s="36">
        <f t="shared" ref="I25:I29" si="18">H25*G25</f>
        <v>0</v>
      </c>
      <c r="J25" s="109"/>
      <c r="K25" s="37">
        <f t="shared" ref="K25:K29" si="19">J25*G25</f>
        <v>0</v>
      </c>
      <c r="L25" s="36">
        <f t="shared" ref="L25:L27" si="20">K25+I25</f>
        <v>0</v>
      </c>
      <c r="M25" s="44">
        <v>8.9300000000000004E-2</v>
      </c>
      <c r="N25" s="39">
        <f t="shared" ref="N25:N28" si="21">M25*G25</f>
        <v>8.9300000000000004E-2</v>
      </c>
      <c r="O25" s="104"/>
      <c r="P25" s="104"/>
      <c r="Q25" s="104"/>
      <c r="R25" s="104"/>
      <c r="S25" s="104"/>
      <c r="T25" s="104"/>
      <c r="U25" s="104"/>
      <c r="V25" s="104"/>
      <c r="W25" s="104"/>
      <c r="X25" s="104"/>
    </row>
    <row r="26" spans="1:24" s="25" customFormat="1" ht="37.5">
      <c r="A26" s="33" t="s">
        <v>160</v>
      </c>
      <c r="B26" s="34" t="s">
        <v>50</v>
      </c>
      <c r="C26" s="34" t="s">
        <v>133</v>
      </c>
      <c r="D26" s="34"/>
      <c r="E26" s="34"/>
      <c r="F26" s="34" t="s">
        <v>0</v>
      </c>
      <c r="G26" s="43">
        <v>28</v>
      </c>
      <c r="H26" s="108"/>
      <c r="I26" s="36">
        <f t="shared" si="18"/>
        <v>0</v>
      </c>
      <c r="J26" s="109"/>
      <c r="K26" s="37">
        <f t="shared" si="19"/>
        <v>0</v>
      </c>
      <c r="L26" s="36">
        <f t="shared" si="20"/>
        <v>0</v>
      </c>
      <c r="M26" s="44">
        <v>9.4E-2</v>
      </c>
      <c r="N26" s="39">
        <f t="shared" si="21"/>
        <v>2.6320000000000001</v>
      </c>
      <c r="O26" s="104"/>
      <c r="P26" s="104"/>
      <c r="Q26" s="104"/>
      <c r="R26" s="104"/>
      <c r="S26" s="104"/>
      <c r="T26" s="104"/>
      <c r="U26" s="104"/>
      <c r="V26" s="104"/>
      <c r="W26" s="104"/>
      <c r="X26" s="104"/>
    </row>
    <row r="27" spans="1:24" s="25" customFormat="1" ht="37.5">
      <c r="A27" s="33" t="s">
        <v>161</v>
      </c>
      <c r="B27" s="34" t="s">
        <v>54</v>
      </c>
      <c r="C27" s="34" t="s">
        <v>158</v>
      </c>
      <c r="D27" s="34"/>
      <c r="E27" s="34"/>
      <c r="F27" s="34" t="s">
        <v>0</v>
      </c>
      <c r="G27" s="43">
        <v>8</v>
      </c>
      <c r="H27" s="108"/>
      <c r="I27" s="36">
        <f t="shared" si="18"/>
        <v>0</v>
      </c>
      <c r="J27" s="109"/>
      <c r="K27" s="37">
        <f t="shared" si="19"/>
        <v>0</v>
      </c>
      <c r="L27" s="36">
        <f t="shared" si="20"/>
        <v>0</v>
      </c>
      <c r="M27" s="44">
        <v>2.6499999999999999E-2</v>
      </c>
      <c r="N27" s="39">
        <f t="shared" si="21"/>
        <v>0.21199999999999999</v>
      </c>
      <c r="O27" s="104"/>
      <c r="P27" s="104"/>
      <c r="Q27" s="104"/>
      <c r="R27" s="104"/>
      <c r="S27" s="104"/>
      <c r="T27" s="104"/>
      <c r="U27" s="104"/>
      <c r="V27" s="104"/>
      <c r="W27" s="104"/>
      <c r="X27" s="104"/>
    </row>
    <row r="28" spans="1:24" s="25" customFormat="1" ht="37.5">
      <c r="A28" s="33" t="s">
        <v>162</v>
      </c>
      <c r="B28" s="34" t="s">
        <v>114</v>
      </c>
      <c r="C28" s="34" t="s">
        <v>115</v>
      </c>
      <c r="D28" s="34"/>
      <c r="E28" s="34"/>
      <c r="F28" s="34" t="s">
        <v>0</v>
      </c>
      <c r="G28" s="43">
        <v>1</v>
      </c>
      <c r="H28" s="108"/>
      <c r="I28" s="36">
        <f t="shared" ref="I28" si="22">H28*G28</f>
        <v>0</v>
      </c>
      <c r="J28" s="109"/>
      <c r="K28" s="37">
        <f t="shared" ref="K28" si="23">J28*G28</f>
        <v>0</v>
      </c>
      <c r="L28" s="36">
        <f t="shared" ref="L28" si="24">K28+I28</f>
        <v>0</v>
      </c>
      <c r="M28" s="44">
        <v>2.8000000000000001E-2</v>
      </c>
      <c r="N28" s="39">
        <f t="shared" si="21"/>
        <v>2.8000000000000001E-2</v>
      </c>
      <c r="O28" s="104"/>
      <c r="P28" s="104"/>
      <c r="Q28" s="104"/>
      <c r="R28" s="104"/>
      <c r="S28" s="104"/>
      <c r="T28" s="104"/>
      <c r="U28" s="104"/>
      <c r="V28" s="104"/>
      <c r="W28" s="104"/>
      <c r="X28" s="104"/>
    </row>
    <row r="29" spans="1:24" s="25" customFormat="1" ht="37.5">
      <c r="A29" s="33" t="s">
        <v>163</v>
      </c>
      <c r="B29" s="34" t="s">
        <v>32</v>
      </c>
      <c r="C29" s="34" t="s">
        <v>89</v>
      </c>
      <c r="D29" s="34"/>
      <c r="E29" s="34"/>
      <c r="F29" s="34" t="s">
        <v>31</v>
      </c>
      <c r="G29" s="41">
        <f>SUM(N25:N28)</f>
        <v>2.9613000000000005</v>
      </c>
      <c r="H29" s="108"/>
      <c r="I29" s="36">
        <f t="shared" si="18"/>
        <v>0</v>
      </c>
      <c r="J29" s="111"/>
      <c r="K29" s="37">
        <f t="shared" si="19"/>
        <v>0</v>
      </c>
      <c r="L29" s="36">
        <f>K29+I29</f>
        <v>0</v>
      </c>
      <c r="M29" s="38"/>
      <c r="N29" s="39"/>
      <c r="O29" s="104"/>
      <c r="P29" s="104"/>
      <c r="Q29" s="104"/>
      <c r="R29" s="104"/>
      <c r="S29" s="104"/>
      <c r="T29" s="104"/>
      <c r="U29" s="104"/>
      <c r="V29" s="104"/>
      <c r="W29" s="104"/>
      <c r="X29" s="104"/>
    </row>
    <row r="30" spans="1:24" s="25" customFormat="1" ht="18.75">
      <c r="A30" s="32"/>
      <c r="B30" s="7"/>
      <c r="C30" s="6" t="s">
        <v>36</v>
      </c>
      <c r="D30" s="7"/>
      <c r="E30" s="7"/>
      <c r="F30" s="7"/>
      <c r="G30" s="9"/>
      <c r="H30" s="42"/>
      <c r="I30" s="11">
        <f>SUM(I31:I38)</f>
        <v>0</v>
      </c>
      <c r="J30" s="10"/>
      <c r="K30" s="11">
        <f>SUM(K31:K38)</f>
        <v>0</v>
      </c>
      <c r="L30" s="11">
        <f>SUM(L31:L38)</f>
        <v>0</v>
      </c>
      <c r="M30" s="12"/>
      <c r="N30" s="13">
        <f>SUM(N31:N37)</f>
        <v>1128.92472</v>
      </c>
      <c r="O30" s="104"/>
      <c r="P30" s="104"/>
      <c r="Q30" s="104"/>
      <c r="R30" s="104"/>
      <c r="S30" s="104"/>
      <c r="T30" s="104"/>
      <c r="U30" s="104"/>
      <c r="V30" s="104"/>
      <c r="W30" s="104"/>
      <c r="X30" s="104"/>
    </row>
    <row r="31" spans="1:24" s="25" customFormat="1" ht="37.5">
      <c r="A31" s="33" t="s">
        <v>164</v>
      </c>
      <c r="B31" s="34"/>
      <c r="C31" s="34" t="s">
        <v>147</v>
      </c>
      <c r="D31" s="34"/>
      <c r="E31" s="45"/>
      <c r="F31" s="34" t="s">
        <v>0</v>
      </c>
      <c r="G31" s="41">
        <v>223</v>
      </c>
      <c r="H31" s="108"/>
      <c r="I31" s="36">
        <f t="shared" ref="I31:I38" si="25">H31*G31</f>
        <v>0</v>
      </c>
      <c r="J31" s="109"/>
      <c r="K31" s="37">
        <f t="shared" ref="K31:K38" si="26">J31*G31</f>
        <v>0</v>
      </c>
      <c r="L31" s="36">
        <f t="shared" ref="L31:L37" si="27">K31+I31</f>
        <v>0</v>
      </c>
      <c r="M31" s="38">
        <v>4.8899999999999997</v>
      </c>
      <c r="N31" s="39">
        <f t="shared" ref="N31:N34" si="28">M31*G31</f>
        <v>1090.47</v>
      </c>
      <c r="O31" s="104"/>
      <c r="P31" s="104"/>
      <c r="Q31" s="104"/>
      <c r="R31" s="104"/>
      <c r="S31" s="104"/>
      <c r="T31" s="104"/>
      <c r="U31" s="104"/>
      <c r="V31" s="104"/>
      <c r="W31" s="104"/>
      <c r="X31" s="104"/>
    </row>
    <row r="32" spans="1:24" s="25" customFormat="1" ht="37.5">
      <c r="A32" s="33" t="s">
        <v>23</v>
      </c>
      <c r="B32" s="34"/>
      <c r="C32" s="34" t="s">
        <v>174</v>
      </c>
      <c r="D32" s="34"/>
      <c r="E32" s="34"/>
      <c r="F32" s="34" t="s">
        <v>0</v>
      </c>
      <c r="G32" s="41">
        <v>299</v>
      </c>
      <c r="H32" s="108"/>
      <c r="I32" s="36">
        <f t="shared" si="25"/>
        <v>0</v>
      </c>
      <c r="J32" s="109"/>
      <c r="K32" s="37">
        <f t="shared" si="26"/>
        <v>0</v>
      </c>
      <c r="L32" s="36">
        <f t="shared" si="27"/>
        <v>0</v>
      </c>
      <c r="M32" s="38">
        <v>4.9000000000000002E-2</v>
      </c>
      <c r="N32" s="39">
        <f t="shared" si="28"/>
        <v>14.651</v>
      </c>
      <c r="O32" s="104"/>
      <c r="P32" s="104"/>
      <c r="Q32" s="104"/>
      <c r="R32" s="104"/>
      <c r="S32" s="104"/>
      <c r="T32" s="104"/>
      <c r="U32" s="104"/>
      <c r="V32" s="104"/>
      <c r="W32" s="104"/>
      <c r="X32" s="104"/>
    </row>
    <row r="33" spans="1:24" s="25" customFormat="1" ht="18.75">
      <c r="A33" s="33" t="s">
        <v>138</v>
      </c>
      <c r="B33" s="34"/>
      <c r="C33" s="34" t="s">
        <v>111</v>
      </c>
      <c r="D33" s="34"/>
      <c r="E33" s="34"/>
      <c r="F33" s="34" t="s">
        <v>0</v>
      </c>
      <c r="G33" s="41">
        <v>192</v>
      </c>
      <c r="H33" s="108"/>
      <c r="I33" s="36">
        <f t="shared" si="25"/>
        <v>0</v>
      </c>
      <c r="J33" s="109"/>
      <c r="K33" s="37">
        <f t="shared" si="26"/>
        <v>0</v>
      </c>
      <c r="L33" s="36">
        <f t="shared" si="27"/>
        <v>0</v>
      </c>
      <c r="M33" s="38">
        <v>2.33E-3</v>
      </c>
      <c r="N33" s="39">
        <f t="shared" si="28"/>
        <v>0.44735999999999998</v>
      </c>
      <c r="O33" s="104"/>
      <c r="P33" s="104"/>
      <c r="Q33" s="104"/>
      <c r="R33" s="104"/>
      <c r="S33" s="104"/>
      <c r="T33" s="104"/>
      <c r="U33" s="104"/>
      <c r="V33" s="104"/>
      <c r="W33" s="104"/>
      <c r="X33" s="104"/>
    </row>
    <row r="34" spans="1:24" s="25" customFormat="1" ht="18.75">
      <c r="A34" s="33" t="s">
        <v>96</v>
      </c>
      <c r="B34" s="34"/>
      <c r="C34" s="34" t="s">
        <v>166</v>
      </c>
      <c r="D34" s="34"/>
      <c r="E34" s="34"/>
      <c r="F34" s="34" t="s">
        <v>0</v>
      </c>
      <c r="G34" s="41">
        <v>24</v>
      </c>
      <c r="H34" s="108"/>
      <c r="I34" s="36">
        <f t="shared" si="25"/>
        <v>0</v>
      </c>
      <c r="J34" s="109"/>
      <c r="K34" s="37">
        <f t="shared" si="26"/>
        <v>0</v>
      </c>
      <c r="L34" s="36">
        <f t="shared" si="27"/>
        <v>0</v>
      </c>
      <c r="M34" s="38">
        <v>0.25</v>
      </c>
      <c r="N34" s="39">
        <f t="shared" si="28"/>
        <v>6</v>
      </c>
      <c r="O34" s="104"/>
      <c r="P34" s="104"/>
      <c r="Q34" s="104"/>
      <c r="R34" s="104"/>
      <c r="S34" s="104"/>
      <c r="T34" s="104"/>
      <c r="U34" s="104"/>
      <c r="V34" s="104"/>
      <c r="W34" s="104"/>
      <c r="X34" s="104"/>
    </row>
    <row r="35" spans="1:24" s="25" customFormat="1" ht="36">
      <c r="A35" s="33" t="s">
        <v>97</v>
      </c>
      <c r="B35" s="34"/>
      <c r="C35" s="34" t="s">
        <v>51</v>
      </c>
      <c r="D35" s="34"/>
      <c r="E35" s="34"/>
      <c r="F35" s="92" t="s">
        <v>52</v>
      </c>
      <c r="G35" s="41">
        <v>6</v>
      </c>
      <c r="H35" s="108"/>
      <c r="I35" s="36">
        <f t="shared" si="25"/>
        <v>0</v>
      </c>
      <c r="J35" s="109"/>
      <c r="K35" s="37">
        <f t="shared" si="26"/>
        <v>0</v>
      </c>
      <c r="L35" s="36">
        <f t="shared" si="27"/>
        <v>0</v>
      </c>
      <c r="M35" s="38">
        <v>1.25</v>
      </c>
      <c r="N35" s="39">
        <f t="shared" ref="N35" si="29">M35*G35</f>
        <v>7.5</v>
      </c>
      <c r="O35" s="104"/>
      <c r="P35" s="104"/>
      <c r="Q35" s="104"/>
      <c r="R35" s="104"/>
      <c r="S35" s="104"/>
      <c r="T35" s="104"/>
      <c r="U35" s="104"/>
      <c r="V35" s="104"/>
      <c r="W35" s="104"/>
      <c r="X35" s="104"/>
    </row>
    <row r="36" spans="1:24" s="25" customFormat="1" ht="18.75">
      <c r="A36" s="33" t="s">
        <v>24</v>
      </c>
      <c r="B36" s="34"/>
      <c r="C36" s="34" t="s">
        <v>148</v>
      </c>
      <c r="D36" s="34"/>
      <c r="E36" s="45"/>
      <c r="F36" s="34" t="s">
        <v>0</v>
      </c>
      <c r="G36" s="41">
        <v>101</v>
      </c>
      <c r="H36" s="108"/>
      <c r="I36" s="36">
        <f t="shared" si="25"/>
        <v>0</v>
      </c>
      <c r="J36" s="109"/>
      <c r="K36" s="37">
        <f t="shared" si="26"/>
        <v>0</v>
      </c>
      <c r="L36" s="36">
        <f t="shared" si="27"/>
        <v>0</v>
      </c>
      <c r="M36" s="44">
        <v>8.6360000000000006E-2</v>
      </c>
      <c r="N36" s="39">
        <f t="shared" ref="N36:N37" si="30">M36*G36</f>
        <v>8.7223600000000001</v>
      </c>
      <c r="O36" s="104"/>
      <c r="P36" s="104"/>
      <c r="Q36" s="104"/>
      <c r="R36" s="104"/>
      <c r="S36" s="104"/>
      <c r="T36" s="104"/>
      <c r="U36" s="104"/>
      <c r="V36" s="104"/>
      <c r="W36" s="104"/>
      <c r="X36" s="104"/>
    </row>
    <row r="37" spans="1:24" s="25" customFormat="1" ht="18.75">
      <c r="A37" s="33" t="s">
        <v>25</v>
      </c>
      <c r="B37" s="34"/>
      <c r="C37" s="34" t="s">
        <v>110</v>
      </c>
      <c r="D37" s="34"/>
      <c r="E37" s="45"/>
      <c r="F37" s="34" t="s">
        <v>0</v>
      </c>
      <c r="G37" s="41">
        <v>36</v>
      </c>
      <c r="H37" s="108"/>
      <c r="I37" s="36">
        <f t="shared" si="25"/>
        <v>0</v>
      </c>
      <c r="J37" s="109"/>
      <c r="K37" s="37">
        <f t="shared" si="26"/>
        <v>0</v>
      </c>
      <c r="L37" s="36">
        <f t="shared" si="27"/>
        <v>0</v>
      </c>
      <c r="M37" s="44">
        <v>3.15E-2</v>
      </c>
      <c r="N37" s="39">
        <f t="shared" si="30"/>
        <v>1.1339999999999999</v>
      </c>
      <c r="O37" s="104"/>
      <c r="P37" s="104"/>
      <c r="Q37" s="104"/>
      <c r="R37" s="104"/>
      <c r="S37" s="104"/>
      <c r="T37" s="104"/>
      <c r="U37" s="104"/>
      <c r="V37" s="104"/>
      <c r="W37" s="104"/>
      <c r="X37" s="104"/>
    </row>
    <row r="38" spans="1:24" s="25" customFormat="1" ht="18.75">
      <c r="A38" s="33" t="s">
        <v>120</v>
      </c>
      <c r="B38" s="34"/>
      <c r="C38" s="34" t="s">
        <v>89</v>
      </c>
      <c r="D38" s="34"/>
      <c r="E38" s="34"/>
      <c r="F38" s="34" t="s">
        <v>31</v>
      </c>
      <c r="G38" s="41">
        <f>SUM(N31:N37)</f>
        <v>1128.92472</v>
      </c>
      <c r="H38" s="108"/>
      <c r="I38" s="36">
        <f t="shared" si="25"/>
        <v>0</v>
      </c>
      <c r="J38" s="111"/>
      <c r="K38" s="37">
        <f t="shared" si="26"/>
        <v>0</v>
      </c>
      <c r="L38" s="36">
        <f>K38+I38</f>
        <v>0</v>
      </c>
      <c r="M38" s="38"/>
      <c r="N38" s="39"/>
      <c r="O38" s="104"/>
      <c r="P38" s="104"/>
      <c r="Q38" s="104"/>
      <c r="R38" s="104"/>
      <c r="S38" s="104"/>
      <c r="T38" s="104"/>
      <c r="U38" s="104"/>
      <c r="V38" s="104"/>
      <c r="W38" s="104"/>
      <c r="X38" s="104"/>
    </row>
    <row r="39" spans="1:24" s="25" customFormat="1" ht="18.75">
      <c r="A39" s="32"/>
      <c r="B39" s="7"/>
      <c r="C39" s="6" t="s">
        <v>37</v>
      </c>
      <c r="D39" s="7"/>
      <c r="E39" s="7"/>
      <c r="F39" s="7"/>
      <c r="G39" s="9"/>
      <c r="H39" s="42"/>
      <c r="I39" s="11">
        <f>SUM(I40:I44)</f>
        <v>0</v>
      </c>
      <c r="J39" s="10"/>
      <c r="K39" s="11">
        <f>SUM(K40:K44)</f>
        <v>0</v>
      </c>
      <c r="L39" s="11">
        <f>SUM(L40:L44)</f>
        <v>0</v>
      </c>
      <c r="M39" s="46"/>
      <c r="N39" s="13">
        <f>SUM(N40:N43)</f>
        <v>21.1205</v>
      </c>
      <c r="O39" s="104"/>
      <c r="P39" s="104"/>
      <c r="Q39" s="104"/>
      <c r="R39" s="104"/>
      <c r="S39" s="104"/>
      <c r="T39" s="104"/>
      <c r="U39" s="104"/>
      <c r="V39" s="104"/>
      <c r="W39" s="104"/>
      <c r="X39" s="104"/>
    </row>
    <row r="40" spans="1:24" s="25" customFormat="1" ht="37.5">
      <c r="A40" s="33" t="s">
        <v>98</v>
      </c>
      <c r="B40" s="34" t="s">
        <v>53</v>
      </c>
      <c r="C40" s="34" t="s">
        <v>33</v>
      </c>
      <c r="D40" s="34"/>
      <c r="E40" s="34"/>
      <c r="F40" s="34" t="s">
        <v>2</v>
      </c>
      <c r="G40" s="43">
        <v>137</v>
      </c>
      <c r="H40" s="108"/>
      <c r="I40" s="36">
        <f t="shared" ref="I40:I44" si="31">H40*G40</f>
        <v>0</v>
      </c>
      <c r="J40" s="109"/>
      <c r="K40" s="37">
        <f t="shared" ref="K40:K44" si="32">J40*G40</f>
        <v>0</v>
      </c>
      <c r="L40" s="36">
        <f t="shared" ref="L40:L43" si="33">K40+I40</f>
        <v>0</v>
      </c>
      <c r="M40" s="44">
        <v>0.1351</v>
      </c>
      <c r="N40" s="39">
        <f t="shared" ref="N40:N43" si="34">M40*G40</f>
        <v>18.508700000000001</v>
      </c>
      <c r="O40" s="104"/>
      <c r="P40" s="104"/>
      <c r="Q40" s="104"/>
      <c r="R40" s="104"/>
      <c r="S40" s="104"/>
      <c r="T40" s="104"/>
      <c r="U40" s="104"/>
      <c r="V40" s="104"/>
      <c r="W40" s="104"/>
      <c r="X40" s="104"/>
    </row>
    <row r="41" spans="1:24" s="25" customFormat="1" ht="37.5">
      <c r="A41" s="33" t="s">
        <v>6</v>
      </c>
      <c r="B41" s="34"/>
      <c r="C41" s="34" t="s">
        <v>134</v>
      </c>
      <c r="D41" s="34"/>
      <c r="E41" s="34"/>
      <c r="F41" s="34" t="s">
        <v>0</v>
      </c>
      <c r="G41" s="41">
        <v>23</v>
      </c>
      <c r="H41" s="108"/>
      <c r="I41" s="36">
        <f t="shared" si="31"/>
        <v>0</v>
      </c>
      <c r="J41" s="109"/>
      <c r="K41" s="37">
        <f t="shared" si="32"/>
        <v>0</v>
      </c>
      <c r="L41" s="36">
        <f t="shared" si="33"/>
        <v>0</v>
      </c>
      <c r="M41" s="38">
        <v>6.1600000000000002E-2</v>
      </c>
      <c r="N41" s="39">
        <f t="shared" si="34"/>
        <v>1.4168000000000001</v>
      </c>
      <c r="O41" s="104"/>
      <c r="P41" s="104"/>
      <c r="Q41" s="104"/>
      <c r="R41" s="104"/>
      <c r="S41" s="104"/>
      <c r="T41" s="104"/>
      <c r="U41" s="104"/>
      <c r="V41" s="104"/>
      <c r="W41" s="104"/>
      <c r="X41" s="104"/>
    </row>
    <row r="42" spans="1:24" s="25" customFormat="1" ht="18.75">
      <c r="A42" s="33" t="s">
        <v>121</v>
      </c>
      <c r="B42" s="34"/>
      <c r="C42" s="34" t="s">
        <v>39</v>
      </c>
      <c r="D42" s="34"/>
      <c r="E42" s="34"/>
      <c r="F42" s="34" t="s">
        <v>0</v>
      </c>
      <c r="G42" s="41">
        <v>6</v>
      </c>
      <c r="H42" s="108"/>
      <c r="I42" s="36">
        <f t="shared" si="31"/>
        <v>0</v>
      </c>
      <c r="J42" s="109"/>
      <c r="K42" s="37">
        <f t="shared" si="32"/>
        <v>0</v>
      </c>
      <c r="L42" s="36">
        <f t="shared" si="33"/>
        <v>0</v>
      </c>
      <c r="M42" s="38">
        <v>0.13300000000000001</v>
      </c>
      <c r="N42" s="39">
        <f t="shared" si="34"/>
        <v>0.79800000000000004</v>
      </c>
      <c r="O42" s="104"/>
      <c r="P42" s="104"/>
      <c r="Q42" s="104"/>
      <c r="R42" s="104"/>
      <c r="S42" s="104"/>
      <c r="T42" s="104"/>
      <c r="U42" s="104"/>
      <c r="V42" s="104"/>
      <c r="W42" s="104"/>
      <c r="X42" s="104"/>
    </row>
    <row r="43" spans="1:24" s="25" customFormat="1" ht="18.75">
      <c r="A43" s="33" t="s">
        <v>99</v>
      </c>
      <c r="B43" s="34"/>
      <c r="C43" s="34" t="s">
        <v>38</v>
      </c>
      <c r="D43" s="34"/>
      <c r="E43" s="34"/>
      <c r="F43" s="34" t="s">
        <v>0</v>
      </c>
      <c r="G43" s="41">
        <v>1</v>
      </c>
      <c r="H43" s="108"/>
      <c r="I43" s="36">
        <f t="shared" si="31"/>
        <v>0</v>
      </c>
      <c r="J43" s="109"/>
      <c r="K43" s="37">
        <f t="shared" si="32"/>
        <v>0</v>
      </c>
      <c r="L43" s="36">
        <f t="shared" si="33"/>
        <v>0</v>
      </c>
      <c r="M43" s="38">
        <v>0.39700000000000002</v>
      </c>
      <c r="N43" s="39">
        <f t="shared" si="34"/>
        <v>0.39700000000000002</v>
      </c>
      <c r="O43" s="104"/>
      <c r="P43" s="104"/>
      <c r="Q43" s="104"/>
      <c r="R43" s="104"/>
      <c r="S43" s="104"/>
      <c r="T43" s="104"/>
      <c r="U43" s="104"/>
      <c r="V43" s="104"/>
      <c r="W43" s="104"/>
      <c r="X43" s="104"/>
    </row>
    <row r="44" spans="1:24" s="25" customFormat="1" ht="37.5">
      <c r="A44" s="33" t="s">
        <v>122</v>
      </c>
      <c r="B44" s="34" t="s">
        <v>32</v>
      </c>
      <c r="C44" s="34" t="s">
        <v>89</v>
      </c>
      <c r="D44" s="34"/>
      <c r="E44" s="34"/>
      <c r="F44" s="34" t="s">
        <v>31</v>
      </c>
      <c r="G44" s="41">
        <f>SUM(N40:N43)</f>
        <v>21.1205</v>
      </c>
      <c r="H44" s="108"/>
      <c r="I44" s="36">
        <f t="shared" si="31"/>
        <v>0</v>
      </c>
      <c r="J44" s="111"/>
      <c r="K44" s="37">
        <f t="shared" si="32"/>
        <v>0</v>
      </c>
      <c r="L44" s="36">
        <f>K44+I44</f>
        <v>0</v>
      </c>
      <c r="M44" s="38"/>
      <c r="N44" s="39"/>
      <c r="O44" s="104"/>
      <c r="P44" s="104"/>
      <c r="Q44" s="104"/>
      <c r="R44" s="104"/>
      <c r="S44" s="104"/>
      <c r="T44" s="104"/>
      <c r="U44" s="104"/>
      <c r="V44" s="104"/>
      <c r="W44" s="104"/>
      <c r="X44" s="104"/>
    </row>
    <row r="45" spans="1:24" s="25" customFormat="1" ht="18.75">
      <c r="A45" s="32"/>
      <c r="B45" s="7"/>
      <c r="C45" s="6" t="s">
        <v>132</v>
      </c>
      <c r="D45" s="7"/>
      <c r="E45" s="7"/>
      <c r="F45" s="7"/>
      <c r="G45" s="9"/>
      <c r="H45" s="42"/>
      <c r="I45" s="11">
        <f>SUM(I46:I48)</f>
        <v>0</v>
      </c>
      <c r="J45" s="11"/>
      <c r="K45" s="11">
        <f>SUM(K46:K48)</f>
        <v>0</v>
      </c>
      <c r="L45" s="11">
        <f>SUM(L46:L48)</f>
        <v>0</v>
      </c>
      <c r="M45" s="47"/>
      <c r="N45" s="13">
        <f>SUM(N46:N47)</f>
        <v>10.5</v>
      </c>
      <c r="O45" s="104"/>
      <c r="P45" s="104"/>
      <c r="Q45" s="104"/>
      <c r="R45" s="104"/>
      <c r="S45" s="104"/>
      <c r="T45" s="104"/>
      <c r="U45" s="104"/>
      <c r="V45" s="104"/>
      <c r="W45" s="104"/>
      <c r="X45" s="104"/>
    </row>
    <row r="46" spans="1:24" s="25" customFormat="1" ht="36">
      <c r="A46" s="33" t="s">
        <v>100</v>
      </c>
      <c r="B46" s="34"/>
      <c r="C46" s="34" t="s">
        <v>189</v>
      </c>
      <c r="D46" s="34"/>
      <c r="E46" s="34"/>
      <c r="F46" s="92" t="s">
        <v>52</v>
      </c>
      <c r="G46" s="35" t="s">
        <v>7</v>
      </c>
      <c r="H46" s="108"/>
      <c r="I46" s="36">
        <f t="shared" ref="I46:I48" si="35">H46*G46</f>
        <v>0</v>
      </c>
      <c r="J46" s="109"/>
      <c r="K46" s="37">
        <f t="shared" si="9"/>
        <v>0</v>
      </c>
      <c r="L46" s="36">
        <f t="shared" ref="L46:L48" si="36">K46+I46</f>
        <v>0</v>
      </c>
      <c r="M46" s="38">
        <v>0.5</v>
      </c>
      <c r="N46" s="39">
        <f t="shared" ref="N46" si="37">M46*G46</f>
        <v>0.5</v>
      </c>
      <c r="O46" s="104"/>
      <c r="P46" s="104"/>
      <c r="Q46" s="104"/>
      <c r="R46" s="104"/>
      <c r="S46" s="104"/>
      <c r="T46" s="104"/>
      <c r="U46" s="104"/>
      <c r="V46" s="104"/>
      <c r="W46" s="104"/>
      <c r="X46" s="104"/>
    </row>
    <row r="47" spans="1:24" s="25" customFormat="1" ht="36">
      <c r="A47" s="33" t="s">
        <v>101</v>
      </c>
      <c r="B47" s="34"/>
      <c r="C47" s="34" t="s">
        <v>190</v>
      </c>
      <c r="D47" s="34"/>
      <c r="E47" s="34"/>
      <c r="F47" s="92" t="s">
        <v>52</v>
      </c>
      <c r="G47" s="35" t="s">
        <v>7</v>
      </c>
      <c r="H47" s="108"/>
      <c r="I47" s="36">
        <f t="shared" ref="I47" si="38">H47*G47</f>
        <v>0</v>
      </c>
      <c r="J47" s="109"/>
      <c r="K47" s="37">
        <f t="shared" ref="K47" si="39">J47*G47</f>
        <v>0</v>
      </c>
      <c r="L47" s="36">
        <f t="shared" ref="L47" si="40">K47+I47</f>
        <v>0</v>
      </c>
      <c r="M47" s="38">
        <v>10</v>
      </c>
      <c r="N47" s="39">
        <f t="shared" ref="N47" si="41">M47*G47</f>
        <v>10</v>
      </c>
      <c r="O47" s="104"/>
      <c r="P47" s="104"/>
      <c r="Q47" s="104"/>
      <c r="R47" s="104"/>
      <c r="S47" s="104"/>
      <c r="T47" s="104"/>
      <c r="U47" s="104"/>
      <c r="V47" s="104"/>
      <c r="W47" s="104"/>
      <c r="X47" s="104"/>
    </row>
    <row r="48" spans="1:24" s="25" customFormat="1" ht="37.5">
      <c r="A48" s="33" t="s">
        <v>88</v>
      </c>
      <c r="B48" s="34" t="s">
        <v>32</v>
      </c>
      <c r="C48" s="34" t="s">
        <v>89</v>
      </c>
      <c r="D48" s="34"/>
      <c r="E48" s="34"/>
      <c r="F48" s="34" t="s">
        <v>31</v>
      </c>
      <c r="G48" s="41">
        <f>N45</f>
        <v>10.5</v>
      </c>
      <c r="H48" s="108"/>
      <c r="I48" s="36">
        <f t="shared" si="35"/>
        <v>0</v>
      </c>
      <c r="J48" s="112"/>
      <c r="K48" s="37">
        <f t="shared" si="9"/>
        <v>0</v>
      </c>
      <c r="L48" s="36">
        <f t="shared" si="36"/>
        <v>0</v>
      </c>
      <c r="M48" s="49"/>
      <c r="N48" s="39"/>
      <c r="O48" s="104"/>
      <c r="P48" s="104"/>
      <c r="Q48" s="104"/>
      <c r="R48" s="104"/>
      <c r="S48" s="104"/>
      <c r="T48" s="104"/>
      <c r="U48" s="104"/>
      <c r="V48" s="104"/>
      <c r="W48" s="104"/>
      <c r="X48" s="104"/>
    </row>
    <row r="49" spans="1:24" s="25" customFormat="1" ht="18.75">
      <c r="A49" s="32"/>
      <c r="B49" s="7"/>
      <c r="C49" s="6" t="s">
        <v>34</v>
      </c>
      <c r="D49" s="7"/>
      <c r="E49" s="7"/>
      <c r="F49" s="7"/>
      <c r="G49" s="9"/>
      <c r="H49" s="42"/>
      <c r="I49" s="11">
        <f>SUM(I50:I64)</f>
        <v>0</v>
      </c>
      <c r="J49" s="11"/>
      <c r="K49" s="11">
        <f>SUM(K50:K64)</f>
        <v>0</v>
      </c>
      <c r="L49" s="11">
        <f>SUM(L50:L64)</f>
        <v>0</v>
      </c>
      <c r="M49" s="47"/>
      <c r="N49" s="13">
        <f>SUM(N50:N63)</f>
        <v>245.94809999999995</v>
      </c>
      <c r="O49" s="104"/>
      <c r="P49" s="104"/>
      <c r="Q49" s="104"/>
      <c r="R49" s="104"/>
      <c r="S49" s="104"/>
      <c r="T49" s="104"/>
      <c r="U49" s="104"/>
      <c r="V49" s="104"/>
      <c r="W49" s="104"/>
      <c r="X49" s="104"/>
    </row>
    <row r="50" spans="1:24" s="25" customFormat="1" ht="37.5">
      <c r="A50" s="33" t="s">
        <v>94</v>
      </c>
      <c r="B50" s="34" t="s">
        <v>69</v>
      </c>
      <c r="C50" s="34" t="s">
        <v>70</v>
      </c>
      <c r="D50" s="34"/>
      <c r="E50" s="34"/>
      <c r="F50" s="34" t="s">
        <v>2</v>
      </c>
      <c r="G50" s="35" t="s">
        <v>188</v>
      </c>
      <c r="H50" s="108"/>
      <c r="I50" s="36">
        <f t="shared" ref="I50:I64" si="42">H50*G50</f>
        <v>0</v>
      </c>
      <c r="J50" s="110"/>
      <c r="K50" s="48">
        <f t="shared" ref="K50:K64" si="43">J50*G50</f>
        <v>0</v>
      </c>
      <c r="L50" s="36">
        <f t="shared" ref="L50:L63" si="44">K50+I50</f>
        <v>0</v>
      </c>
      <c r="M50" s="50">
        <v>0.82709999999999995</v>
      </c>
      <c r="N50" s="39">
        <f t="shared" ref="N50:N55" si="45">M50*G50</f>
        <v>162.93869999999998</v>
      </c>
      <c r="O50" s="104"/>
      <c r="P50" s="104"/>
      <c r="Q50" s="104"/>
      <c r="R50" s="104"/>
      <c r="S50" s="104"/>
      <c r="T50" s="104"/>
      <c r="U50" s="104"/>
      <c r="V50" s="104"/>
      <c r="W50" s="104"/>
      <c r="X50" s="104"/>
    </row>
    <row r="51" spans="1:24" s="25" customFormat="1" ht="37.5">
      <c r="A51" s="33" t="s">
        <v>102</v>
      </c>
      <c r="B51" s="34" t="s">
        <v>91</v>
      </c>
      <c r="C51" s="34" t="s">
        <v>92</v>
      </c>
      <c r="D51" s="34"/>
      <c r="E51" s="34"/>
      <c r="F51" s="34" t="s">
        <v>2</v>
      </c>
      <c r="G51" s="35" t="s">
        <v>24</v>
      </c>
      <c r="H51" s="108"/>
      <c r="I51" s="36">
        <f t="shared" si="42"/>
        <v>0</v>
      </c>
      <c r="J51" s="110"/>
      <c r="K51" s="48">
        <f t="shared" si="43"/>
        <v>0</v>
      </c>
      <c r="L51" s="36">
        <f t="shared" si="44"/>
        <v>0</v>
      </c>
      <c r="M51" s="50">
        <v>0.61729999999999996</v>
      </c>
      <c r="N51" s="39">
        <f t="shared" si="45"/>
        <v>12.346</v>
      </c>
      <c r="O51" s="104"/>
      <c r="P51" s="104"/>
      <c r="Q51" s="104"/>
      <c r="R51" s="104"/>
      <c r="S51" s="104"/>
      <c r="T51" s="104"/>
      <c r="U51" s="104"/>
      <c r="V51" s="104"/>
      <c r="W51" s="104"/>
      <c r="X51" s="104"/>
    </row>
    <row r="52" spans="1:24" s="25" customFormat="1" ht="37.5">
      <c r="A52" s="33" t="s">
        <v>103</v>
      </c>
      <c r="B52" s="34" t="s">
        <v>153</v>
      </c>
      <c r="C52" s="34" t="s">
        <v>154</v>
      </c>
      <c r="D52" s="34"/>
      <c r="E52" s="34"/>
      <c r="F52" s="34" t="s">
        <v>0</v>
      </c>
      <c r="G52" s="35" t="s">
        <v>123</v>
      </c>
      <c r="H52" s="108"/>
      <c r="I52" s="36">
        <f t="shared" ref="I52" si="46">H52*G52</f>
        <v>0</v>
      </c>
      <c r="J52" s="110"/>
      <c r="K52" s="48">
        <f t="shared" ref="K52" si="47">J52*G52</f>
        <v>0</v>
      </c>
      <c r="L52" s="36">
        <f t="shared" ref="L52" si="48">K52+I52</f>
        <v>0</v>
      </c>
      <c r="M52" s="50">
        <v>3.5900000000000001E-2</v>
      </c>
      <c r="N52" s="39">
        <f t="shared" ref="N52" si="49">M52*G52</f>
        <v>1.7950000000000002</v>
      </c>
      <c r="O52" s="104"/>
      <c r="P52" s="104"/>
      <c r="Q52" s="104"/>
      <c r="R52" s="104"/>
      <c r="S52" s="104"/>
      <c r="T52" s="104"/>
      <c r="U52" s="104"/>
      <c r="V52" s="104"/>
      <c r="W52" s="104"/>
      <c r="X52" s="104"/>
    </row>
    <row r="53" spans="1:24" s="25" customFormat="1" ht="37.5">
      <c r="A53" s="33" t="s">
        <v>104</v>
      </c>
      <c r="B53" s="34" t="s">
        <v>56</v>
      </c>
      <c r="C53" s="34" t="s">
        <v>90</v>
      </c>
      <c r="D53" s="34"/>
      <c r="E53" s="34"/>
      <c r="F53" s="34" t="s">
        <v>0</v>
      </c>
      <c r="G53" s="35" t="s">
        <v>84</v>
      </c>
      <c r="H53" s="108"/>
      <c r="I53" s="36">
        <f t="shared" si="42"/>
        <v>0</v>
      </c>
      <c r="J53" s="110"/>
      <c r="K53" s="48">
        <f t="shared" si="43"/>
        <v>0</v>
      </c>
      <c r="L53" s="36">
        <f t="shared" si="44"/>
        <v>0</v>
      </c>
      <c r="M53" s="50">
        <v>0.23899999999999999</v>
      </c>
      <c r="N53" s="39">
        <f t="shared" si="45"/>
        <v>10.516</v>
      </c>
      <c r="O53" s="104"/>
      <c r="P53" s="104"/>
      <c r="Q53" s="104"/>
      <c r="R53" s="104"/>
      <c r="S53" s="104"/>
      <c r="T53" s="104"/>
      <c r="U53" s="104"/>
      <c r="V53" s="104"/>
      <c r="W53" s="104"/>
      <c r="X53" s="104"/>
    </row>
    <row r="54" spans="1:24" s="25" customFormat="1" ht="37.5">
      <c r="A54" s="33" t="s">
        <v>105</v>
      </c>
      <c r="B54" s="34" t="s">
        <v>57</v>
      </c>
      <c r="C54" s="34" t="s">
        <v>135</v>
      </c>
      <c r="D54" s="34"/>
      <c r="E54" s="34"/>
      <c r="F54" s="34" t="s">
        <v>0</v>
      </c>
      <c r="G54" s="35" t="s">
        <v>120</v>
      </c>
      <c r="H54" s="108"/>
      <c r="I54" s="36">
        <f t="shared" si="42"/>
        <v>0</v>
      </c>
      <c r="J54" s="110"/>
      <c r="K54" s="48">
        <f t="shared" si="43"/>
        <v>0</v>
      </c>
      <c r="L54" s="36">
        <f t="shared" si="44"/>
        <v>0</v>
      </c>
      <c r="M54" s="50">
        <v>0.32390000000000002</v>
      </c>
      <c r="N54" s="39">
        <f t="shared" si="45"/>
        <v>7.1258000000000008</v>
      </c>
      <c r="O54" s="104"/>
      <c r="P54" s="104"/>
      <c r="Q54" s="104"/>
      <c r="R54" s="104"/>
      <c r="S54" s="104"/>
      <c r="T54" s="104"/>
      <c r="U54" s="104"/>
      <c r="V54" s="104"/>
      <c r="W54" s="104"/>
      <c r="X54" s="104"/>
    </row>
    <row r="55" spans="1:24" s="25" customFormat="1" ht="37.5">
      <c r="A55" s="33" t="s">
        <v>106</v>
      </c>
      <c r="B55" s="34" t="s">
        <v>59</v>
      </c>
      <c r="C55" s="34" t="s">
        <v>83</v>
      </c>
      <c r="D55" s="34"/>
      <c r="E55" s="34"/>
      <c r="F55" s="34" t="s">
        <v>0</v>
      </c>
      <c r="G55" s="35" t="s">
        <v>7</v>
      </c>
      <c r="H55" s="108"/>
      <c r="I55" s="36">
        <f t="shared" si="42"/>
        <v>0</v>
      </c>
      <c r="J55" s="110"/>
      <c r="K55" s="48">
        <f t="shared" si="43"/>
        <v>0</v>
      </c>
      <c r="L55" s="36">
        <f t="shared" si="44"/>
        <v>0</v>
      </c>
      <c r="M55" s="50">
        <v>2.38</v>
      </c>
      <c r="N55" s="39">
        <f t="shared" si="45"/>
        <v>2.38</v>
      </c>
      <c r="O55" s="104"/>
      <c r="P55" s="104"/>
      <c r="Q55" s="104"/>
      <c r="R55" s="104"/>
      <c r="S55" s="104"/>
      <c r="T55" s="104"/>
      <c r="U55" s="104"/>
      <c r="V55" s="104"/>
      <c r="W55" s="104"/>
      <c r="X55" s="104"/>
    </row>
    <row r="56" spans="1:24" s="25" customFormat="1" ht="37.5">
      <c r="A56" s="33" t="s">
        <v>107</v>
      </c>
      <c r="B56" s="34" t="s">
        <v>116</v>
      </c>
      <c r="C56" s="34" t="s">
        <v>117</v>
      </c>
      <c r="D56" s="34"/>
      <c r="E56" s="34"/>
      <c r="F56" s="34" t="s">
        <v>0</v>
      </c>
      <c r="G56" s="35" t="s">
        <v>7</v>
      </c>
      <c r="H56" s="108"/>
      <c r="I56" s="36">
        <f t="shared" ref="I56" si="50">H56*G56</f>
        <v>0</v>
      </c>
      <c r="J56" s="110"/>
      <c r="K56" s="48">
        <f t="shared" ref="K56:K63" si="51">J56*G56</f>
        <v>0</v>
      </c>
      <c r="L56" s="36">
        <f t="shared" ref="L56" si="52">K56+I56</f>
        <v>0</v>
      </c>
      <c r="M56" s="50">
        <v>3.8600000000000002E-2</v>
      </c>
      <c r="N56" s="39">
        <f t="shared" ref="N56" si="53">M56*G56</f>
        <v>3.8600000000000002E-2</v>
      </c>
      <c r="O56" s="104"/>
      <c r="P56" s="104"/>
      <c r="Q56" s="104"/>
      <c r="R56" s="104"/>
      <c r="S56" s="104"/>
      <c r="T56" s="104"/>
      <c r="U56" s="104"/>
      <c r="V56" s="104"/>
      <c r="W56" s="104"/>
      <c r="X56" s="104"/>
    </row>
    <row r="57" spans="1:24" s="25" customFormat="1" ht="18.75">
      <c r="A57" s="33" t="s">
        <v>108</v>
      </c>
      <c r="B57" s="34"/>
      <c r="C57" s="34" t="s">
        <v>137</v>
      </c>
      <c r="D57" s="34"/>
      <c r="E57" s="34"/>
      <c r="F57" s="34" t="s">
        <v>0</v>
      </c>
      <c r="G57" s="35" t="s">
        <v>15</v>
      </c>
      <c r="H57" s="108"/>
      <c r="I57" s="36">
        <f t="shared" ref="I57" si="54">H57*G57</f>
        <v>0</v>
      </c>
      <c r="J57" s="110"/>
      <c r="K57" s="48">
        <f t="shared" ref="K57" si="55">J57*G57</f>
        <v>0</v>
      </c>
      <c r="L57" s="36">
        <f t="shared" ref="L57" si="56">K57+I57</f>
        <v>0</v>
      </c>
      <c r="M57" s="50">
        <v>6.101</v>
      </c>
      <c r="N57" s="39">
        <f t="shared" ref="N57" si="57">M57*G57</f>
        <v>48.808</v>
      </c>
      <c r="O57" s="104"/>
      <c r="P57" s="104"/>
      <c r="Q57" s="104"/>
      <c r="R57" s="104"/>
      <c r="S57" s="104"/>
      <c r="T57" s="104"/>
      <c r="U57" s="104"/>
      <c r="V57" s="104"/>
      <c r="W57" s="104"/>
      <c r="X57" s="104"/>
    </row>
    <row r="58" spans="1:24" s="25" customFormat="1" ht="18.75">
      <c r="A58" s="33" t="s">
        <v>124</v>
      </c>
      <c r="B58" s="34"/>
      <c r="C58" s="34" t="s">
        <v>171</v>
      </c>
      <c r="D58" s="34"/>
      <c r="E58" s="34"/>
      <c r="F58" s="34" t="s">
        <v>2</v>
      </c>
      <c r="G58" s="35" t="s">
        <v>123</v>
      </c>
      <c r="H58" s="113"/>
      <c r="I58" s="36">
        <f t="shared" ref="I58:I61" si="58">H58*G58</f>
        <v>0</v>
      </c>
      <c r="J58" s="110"/>
      <c r="K58" s="48">
        <f t="shared" ref="K58:K61" si="59">J58*G58</f>
        <v>0</v>
      </c>
      <c r="L58" s="36">
        <f t="shared" ref="L58:L61" si="60">K58+I58</f>
        <v>0</v>
      </c>
      <c r="M58" s="50"/>
      <c r="N58" s="39"/>
      <c r="O58" s="104"/>
      <c r="P58" s="104"/>
      <c r="Q58" s="104"/>
      <c r="R58" s="104"/>
      <c r="S58" s="104"/>
      <c r="T58" s="104"/>
      <c r="U58" s="104"/>
      <c r="V58" s="104"/>
      <c r="W58" s="104"/>
      <c r="X58" s="104"/>
    </row>
    <row r="59" spans="1:24" s="25" customFormat="1" ht="75">
      <c r="A59" s="33" t="s">
        <v>3</v>
      </c>
      <c r="B59" s="34"/>
      <c r="C59" s="34" t="s">
        <v>157</v>
      </c>
      <c r="D59" s="34"/>
      <c r="E59" s="34"/>
      <c r="F59" s="34" t="s">
        <v>0</v>
      </c>
      <c r="G59" s="41">
        <v>80</v>
      </c>
      <c r="H59" s="108"/>
      <c r="I59" s="36">
        <f t="shared" si="58"/>
        <v>0</v>
      </c>
      <c r="J59" s="110"/>
      <c r="K59" s="48">
        <f t="shared" si="59"/>
        <v>0</v>
      </c>
      <c r="L59" s="36">
        <f t="shared" si="60"/>
        <v>0</v>
      </c>
      <c r="M59" s="50"/>
      <c r="N59" s="39"/>
      <c r="O59" s="104"/>
      <c r="P59" s="104"/>
      <c r="Q59" s="104"/>
      <c r="R59" s="104"/>
      <c r="S59" s="104"/>
      <c r="T59" s="104"/>
      <c r="U59" s="104"/>
      <c r="V59" s="104"/>
      <c r="W59" s="104"/>
      <c r="X59" s="104"/>
    </row>
    <row r="60" spans="1:24" s="25" customFormat="1" ht="56.25">
      <c r="A60" s="33" t="s">
        <v>109</v>
      </c>
      <c r="B60" s="34"/>
      <c r="C60" s="34" t="s">
        <v>155</v>
      </c>
      <c r="D60" s="34"/>
      <c r="E60" s="34"/>
      <c r="F60" s="34" t="s">
        <v>0</v>
      </c>
      <c r="G60" s="41">
        <v>32</v>
      </c>
      <c r="H60" s="108"/>
      <c r="I60" s="36">
        <f t="shared" si="58"/>
        <v>0</v>
      </c>
      <c r="J60" s="110"/>
      <c r="K60" s="48">
        <f t="shared" si="59"/>
        <v>0</v>
      </c>
      <c r="L60" s="36">
        <f t="shared" si="60"/>
        <v>0</v>
      </c>
      <c r="M60" s="50"/>
      <c r="N60" s="39"/>
      <c r="O60" s="104"/>
      <c r="P60" s="104"/>
      <c r="Q60" s="104"/>
      <c r="R60" s="104"/>
      <c r="S60" s="104"/>
      <c r="T60" s="104"/>
      <c r="U60" s="104"/>
      <c r="V60" s="104"/>
      <c r="W60" s="104"/>
      <c r="X60" s="104"/>
    </row>
    <row r="61" spans="1:24" s="25" customFormat="1" ht="93.75">
      <c r="A61" s="33" t="s">
        <v>125</v>
      </c>
      <c r="B61" s="34"/>
      <c r="C61" s="34" t="s">
        <v>156</v>
      </c>
      <c r="D61" s="34"/>
      <c r="E61" s="34"/>
      <c r="F61" s="34" t="s">
        <v>0</v>
      </c>
      <c r="G61" s="41">
        <v>32</v>
      </c>
      <c r="H61" s="108"/>
      <c r="I61" s="36">
        <f t="shared" si="58"/>
        <v>0</v>
      </c>
      <c r="J61" s="110"/>
      <c r="K61" s="48">
        <f t="shared" si="59"/>
        <v>0</v>
      </c>
      <c r="L61" s="36">
        <f t="shared" si="60"/>
        <v>0</v>
      </c>
      <c r="M61" s="50"/>
      <c r="N61" s="39"/>
      <c r="O61" s="104"/>
      <c r="P61" s="104"/>
      <c r="Q61" s="104"/>
      <c r="R61" s="104"/>
      <c r="S61" s="104"/>
      <c r="T61" s="104"/>
      <c r="U61" s="104"/>
      <c r="V61" s="104"/>
      <c r="W61" s="104"/>
      <c r="X61" s="104"/>
    </row>
    <row r="62" spans="1:24" s="25" customFormat="1" ht="36">
      <c r="A62" s="33" t="s">
        <v>126</v>
      </c>
      <c r="B62" s="34"/>
      <c r="C62" s="34" t="s">
        <v>159</v>
      </c>
      <c r="D62" s="34"/>
      <c r="E62" s="34"/>
      <c r="F62" s="92" t="s">
        <v>52</v>
      </c>
      <c r="G62" s="41">
        <v>5</v>
      </c>
      <c r="H62" s="113"/>
      <c r="I62" s="36">
        <f t="shared" ref="I62" si="61">H62*G62</f>
        <v>0</v>
      </c>
      <c r="J62" s="110"/>
      <c r="K62" s="48">
        <f t="shared" ref="K62" si="62">J62*G62</f>
        <v>0</v>
      </c>
      <c r="L62" s="36">
        <f t="shared" ref="L62" si="63">K62+I62</f>
        <v>0</v>
      </c>
      <c r="M62" s="50"/>
      <c r="N62" s="39"/>
      <c r="O62" s="104"/>
      <c r="P62" s="104"/>
      <c r="Q62" s="104"/>
      <c r="R62" s="104"/>
      <c r="S62" s="104"/>
      <c r="T62" s="104"/>
      <c r="U62" s="104"/>
      <c r="V62" s="104"/>
      <c r="W62" s="104"/>
      <c r="X62" s="104"/>
    </row>
    <row r="63" spans="1:24" s="25" customFormat="1" ht="36">
      <c r="A63" s="33" t="s">
        <v>84</v>
      </c>
      <c r="B63" s="34"/>
      <c r="C63" s="34" t="s">
        <v>187</v>
      </c>
      <c r="D63" s="34"/>
      <c r="E63" s="34"/>
      <c r="F63" s="92" t="s">
        <v>52</v>
      </c>
      <c r="G63" s="35" t="s">
        <v>7</v>
      </c>
      <c r="H63" s="113"/>
      <c r="I63" s="36">
        <f t="shared" si="42"/>
        <v>0</v>
      </c>
      <c r="J63" s="109"/>
      <c r="K63" s="48">
        <f t="shared" si="51"/>
        <v>0</v>
      </c>
      <c r="L63" s="36">
        <f t="shared" si="44"/>
        <v>0</v>
      </c>
      <c r="M63" s="38"/>
      <c r="N63" s="39"/>
      <c r="O63" s="104"/>
      <c r="P63" s="104"/>
      <c r="Q63" s="104"/>
      <c r="R63" s="104"/>
      <c r="S63" s="104"/>
      <c r="T63" s="104"/>
      <c r="U63" s="104"/>
      <c r="V63" s="104"/>
      <c r="W63" s="104"/>
      <c r="X63" s="104"/>
    </row>
    <row r="64" spans="1:24" s="25" customFormat="1" ht="37.5">
      <c r="A64" s="33" t="s">
        <v>85</v>
      </c>
      <c r="B64" s="34" t="s">
        <v>32</v>
      </c>
      <c r="C64" s="34" t="s">
        <v>65</v>
      </c>
      <c r="D64" s="34"/>
      <c r="E64" s="34"/>
      <c r="F64" s="34" t="s">
        <v>31</v>
      </c>
      <c r="G64" s="41">
        <f>SUM(N50:N57)</f>
        <v>245.94809999999995</v>
      </c>
      <c r="H64" s="108"/>
      <c r="I64" s="36">
        <f t="shared" si="42"/>
        <v>0</v>
      </c>
      <c r="J64" s="112"/>
      <c r="K64" s="48">
        <f t="shared" si="43"/>
        <v>0</v>
      </c>
      <c r="L64" s="36">
        <f>K64+I64</f>
        <v>0</v>
      </c>
      <c r="M64" s="49"/>
      <c r="N64" s="39"/>
      <c r="O64" s="104"/>
      <c r="P64" s="104"/>
      <c r="Q64" s="104"/>
      <c r="R64" s="104"/>
      <c r="S64" s="104"/>
      <c r="T64" s="104"/>
      <c r="U64" s="104"/>
      <c r="V64" s="104"/>
      <c r="W64" s="104"/>
      <c r="X64" s="104"/>
    </row>
    <row r="65" spans="1:24" s="25" customFormat="1" ht="18.75">
      <c r="A65" s="32"/>
      <c r="B65" s="7"/>
      <c r="C65" s="6" t="s">
        <v>35</v>
      </c>
      <c r="D65" s="7"/>
      <c r="E65" s="7"/>
      <c r="F65" s="7"/>
      <c r="G65" s="9"/>
      <c r="H65" s="42"/>
      <c r="I65" s="11">
        <f>SUM(I66:I73)</f>
        <v>0</v>
      </c>
      <c r="J65" s="11"/>
      <c r="K65" s="11">
        <f>SUM(K66:K73)</f>
        <v>0</v>
      </c>
      <c r="L65" s="11">
        <f>SUM(L66:L73)</f>
        <v>0</v>
      </c>
      <c r="M65" s="47"/>
      <c r="N65" s="51"/>
      <c r="O65" s="104"/>
      <c r="P65" s="104"/>
      <c r="Q65" s="104"/>
      <c r="R65" s="104"/>
      <c r="S65" s="104"/>
      <c r="T65" s="104"/>
      <c r="U65" s="104"/>
      <c r="V65" s="104"/>
      <c r="W65" s="104"/>
      <c r="X65" s="104"/>
    </row>
    <row r="66" spans="1:24" s="25" customFormat="1" ht="37.5">
      <c r="A66" s="33" t="s">
        <v>26</v>
      </c>
      <c r="B66" s="34" t="s">
        <v>43</v>
      </c>
      <c r="C66" s="34" t="s">
        <v>44</v>
      </c>
      <c r="D66" s="34"/>
      <c r="E66" s="34"/>
      <c r="F66" s="34" t="s">
        <v>5</v>
      </c>
      <c r="G66" s="41">
        <v>0.05</v>
      </c>
      <c r="H66" s="113"/>
      <c r="I66" s="36">
        <f t="shared" ref="I66:I73" si="64">H66*G66</f>
        <v>0</v>
      </c>
      <c r="J66" s="110"/>
      <c r="K66" s="48">
        <f t="shared" ref="K66:K73" si="65">J66*G66</f>
        <v>0</v>
      </c>
      <c r="L66" s="36">
        <f t="shared" ref="L66:L73" si="66">K66+I66</f>
        <v>0</v>
      </c>
      <c r="M66" s="49"/>
      <c r="N66" s="39"/>
      <c r="O66" s="104"/>
      <c r="P66" s="104"/>
      <c r="Q66" s="104"/>
      <c r="R66" s="104"/>
      <c r="S66" s="104"/>
      <c r="T66" s="104"/>
      <c r="U66" s="104"/>
      <c r="V66" s="104"/>
      <c r="W66" s="104"/>
      <c r="X66" s="104"/>
    </row>
    <row r="67" spans="1:24" s="25" customFormat="1" ht="37.5">
      <c r="A67" s="33" t="s">
        <v>27</v>
      </c>
      <c r="B67" s="34" t="s">
        <v>48</v>
      </c>
      <c r="C67" s="34" t="s">
        <v>136</v>
      </c>
      <c r="D67" s="34"/>
      <c r="E67" s="34"/>
      <c r="F67" s="34" t="s">
        <v>150</v>
      </c>
      <c r="G67" s="41">
        <v>25</v>
      </c>
      <c r="H67" s="108"/>
      <c r="I67" s="36">
        <f t="shared" ref="I67" si="67">H67*G67</f>
        <v>0</v>
      </c>
      <c r="J67" s="110"/>
      <c r="K67" s="48">
        <f t="shared" ref="K67" si="68">J67*G67</f>
        <v>0</v>
      </c>
      <c r="L67" s="36">
        <f t="shared" ref="L67" si="69">K67+I67</f>
        <v>0</v>
      </c>
      <c r="M67" s="52"/>
      <c r="N67" s="53"/>
      <c r="O67" s="104"/>
      <c r="P67" s="104"/>
      <c r="Q67" s="104"/>
      <c r="R67" s="104"/>
      <c r="S67" s="104"/>
      <c r="T67" s="104"/>
      <c r="U67" s="104"/>
      <c r="V67" s="104"/>
      <c r="W67" s="104"/>
      <c r="X67" s="104"/>
    </row>
    <row r="68" spans="1:24" s="25" customFormat="1" ht="37.5">
      <c r="A68" s="33" t="s">
        <v>28</v>
      </c>
      <c r="B68" s="34" t="s">
        <v>61</v>
      </c>
      <c r="C68" s="34" t="s">
        <v>62</v>
      </c>
      <c r="D68" s="34"/>
      <c r="E68" s="34"/>
      <c r="F68" s="34" t="s">
        <v>2</v>
      </c>
      <c r="G68" s="41">
        <v>49</v>
      </c>
      <c r="H68" s="108"/>
      <c r="I68" s="36">
        <f t="shared" si="64"/>
        <v>0</v>
      </c>
      <c r="J68" s="110"/>
      <c r="K68" s="48">
        <f t="shared" si="65"/>
        <v>0</v>
      </c>
      <c r="L68" s="36">
        <f t="shared" si="66"/>
        <v>0</v>
      </c>
      <c r="M68" s="49"/>
      <c r="N68" s="39"/>
      <c r="O68" s="104"/>
      <c r="P68" s="104"/>
      <c r="Q68" s="104"/>
      <c r="R68" s="104"/>
      <c r="S68" s="104"/>
      <c r="T68" s="104"/>
      <c r="U68" s="104"/>
      <c r="V68" s="104"/>
      <c r="W68" s="104"/>
      <c r="X68" s="104"/>
    </row>
    <row r="69" spans="1:24" s="25" customFormat="1" ht="37.5">
      <c r="A69" s="33" t="s">
        <v>127</v>
      </c>
      <c r="B69" s="34" t="s">
        <v>45</v>
      </c>
      <c r="C69" s="34" t="s">
        <v>63</v>
      </c>
      <c r="D69" s="34"/>
      <c r="E69" s="34"/>
      <c r="F69" s="34" t="s">
        <v>2</v>
      </c>
      <c r="G69" s="41">
        <v>49</v>
      </c>
      <c r="H69" s="108"/>
      <c r="I69" s="36">
        <f t="shared" si="64"/>
        <v>0</v>
      </c>
      <c r="J69" s="110"/>
      <c r="K69" s="48">
        <f t="shared" si="65"/>
        <v>0</v>
      </c>
      <c r="L69" s="36">
        <f t="shared" si="66"/>
        <v>0</v>
      </c>
      <c r="M69" s="49"/>
      <c r="N69" s="39"/>
      <c r="O69" s="104"/>
      <c r="P69" s="104"/>
      <c r="Q69" s="104"/>
      <c r="R69" s="104"/>
      <c r="S69" s="104"/>
      <c r="T69" s="104"/>
      <c r="U69" s="104"/>
      <c r="V69" s="104"/>
      <c r="W69" s="104"/>
      <c r="X69" s="104"/>
    </row>
    <row r="70" spans="1:24" s="25" customFormat="1" ht="37.5">
      <c r="A70" s="33" t="s">
        <v>123</v>
      </c>
      <c r="B70" s="34" t="s">
        <v>46</v>
      </c>
      <c r="C70" s="34" t="s">
        <v>47</v>
      </c>
      <c r="D70" s="34"/>
      <c r="E70" s="34"/>
      <c r="F70" s="34" t="s">
        <v>2</v>
      </c>
      <c r="G70" s="41">
        <v>49</v>
      </c>
      <c r="H70" s="113"/>
      <c r="I70" s="36">
        <f t="shared" si="64"/>
        <v>0</v>
      </c>
      <c r="J70" s="110"/>
      <c r="K70" s="48">
        <f t="shared" si="65"/>
        <v>0</v>
      </c>
      <c r="L70" s="36">
        <f t="shared" si="66"/>
        <v>0</v>
      </c>
      <c r="M70" s="49"/>
      <c r="N70" s="39"/>
      <c r="O70" s="104"/>
      <c r="P70" s="104"/>
      <c r="Q70" s="104"/>
      <c r="R70" s="104"/>
      <c r="S70" s="104"/>
      <c r="T70" s="104"/>
      <c r="U70" s="104"/>
      <c r="V70" s="104"/>
      <c r="W70" s="104"/>
      <c r="X70" s="104"/>
    </row>
    <row r="71" spans="1:24" s="25" customFormat="1" ht="18.75">
      <c r="A71" s="33" t="s">
        <v>128</v>
      </c>
      <c r="B71" s="34"/>
      <c r="C71" s="34" t="s">
        <v>151</v>
      </c>
      <c r="D71" s="34"/>
      <c r="E71" s="34"/>
      <c r="F71" s="34" t="s">
        <v>165</v>
      </c>
      <c r="G71" s="41">
        <v>25</v>
      </c>
      <c r="H71" s="108"/>
      <c r="I71" s="36">
        <f t="shared" ref="I71" si="70">H71*G71</f>
        <v>0</v>
      </c>
      <c r="J71" s="110"/>
      <c r="K71" s="48">
        <f t="shared" ref="K71" si="71">J71*G71</f>
        <v>0</v>
      </c>
      <c r="L71" s="36">
        <f t="shared" ref="L71" si="72">K71+I71</f>
        <v>0</v>
      </c>
      <c r="M71" s="49"/>
      <c r="N71" s="39"/>
      <c r="O71" s="104"/>
      <c r="P71" s="104"/>
      <c r="Q71" s="104"/>
      <c r="R71" s="104"/>
      <c r="S71" s="104"/>
      <c r="T71" s="104"/>
      <c r="U71" s="104"/>
      <c r="V71" s="104"/>
      <c r="W71" s="104"/>
      <c r="X71" s="104"/>
    </row>
    <row r="72" spans="1:24" s="25" customFormat="1" ht="37.5">
      <c r="A72" s="33" t="s">
        <v>29</v>
      </c>
      <c r="B72" s="34" t="s">
        <v>66</v>
      </c>
      <c r="C72" s="34" t="s">
        <v>152</v>
      </c>
      <c r="D72" s="34"/>
      <c r="E72" s="34"/>
      <c r="F72" s="34" t="s">
        <v>2</v>
      </c>
      <c r="G72" s="41">
        <v>49</v>
      </c>
      <c r="H72" s="113"/>
      <c r="I72" s="36">
        <f t="shared" si="64"/>
        <v>0</v>
      </c>
      <c r="J72" s="110"/>
      <c r="K72" s="48">
        <f t="shared" si="65"/>
        <v>0</v>
      </c>
      <c r="L72" s="36">
        <f t="shared" si="66"/>
        <v>0</v>
      </c>
      <c r="M72" s="49"/>
      <c r="N72" s="39"/>
      <c r="O72" s="104"/>
      <c r="P72" s="104"/>
      <c r="Q72" s="104"/>
      <c r="R72" s="104"/>
      <c r="S72" s="104"/>
      <c r="T72" s="104"/>
      <c r="U72" s="104"/>
      <c r="V72" s="104"/>
      <c r="W72" s="104"/>
      <c r="X72" s="104"/>
    </row>
    <row r="73" spans="1:24" s="25" customFormat="1" ht="36">
      <c r="A73" s="33" t="s">
        <v>72</v>
      </c>
      <c r="B73" s="34"/>
      <c r="C73" s="34" t="s">
        <v>187</v>
      </c>
      <c r="D73" s="34"/>
      <c r="E73" s="34"/>
      <c r="F73" s="92" t="s">
        <v>52</v>
      </c>
      <c r="G73" s="35" t="s">
        <v>7</v>
      </c>
      <c r="H73" s="113"/>
      <c r="I73" s="36">
        <f t="shared" si="64"/>
        <v>0</v>
      </c>
      <c r="J73" s="109"/>
      <c r="K73" s="37">
        <f t="shared" si="65"/>
        <v>0</v>
      </c>
      <c r="L73" s="36">
        <f t="shared" si="66"/>
        <v>0</v>
      </c>
      <c r="M73" s="38"/>
      <c r="N73" s="39"/>
      <c r="O73" s="104"/>
      <c r="P73" s="104"/>
      <c r="Q73" s="104"/>
      <c r="R73" s="104"/>
      <c r="S73" s="104"/>
      <c r="T73" s="104"/>
      <c r="U73" s="104"/>
      <c r="V73" s="104"/>
      <c r="W73" s="104"/>
      <c r="X73" s="104"/>
    </row>
    <row r="74" spans="1:24" s="25" customFormat="1" ht="18.75">
      <c r="A74" s="32"/>
      <c r="B74" s="7"/>
      <c r="C74" s="6" t="s">
        <v>58</v>
      </c>
      <c r="D74" s="7"/>
      <c r="E74" s="7"/>
      <c r="F74" s="7"/>
      <c r="G74" s="9"/>
      <c r="H74" s="10"/>
      <c r="I74" s="11">
        <f>SUM(I75:I88)</f>
        <v>0</v>
      </c>
      <c r="J74" s="11"/>
      <c r="K74" s="11">
        <f>SUM(K75:K88)</f>
        <v>0</v>
      </c>
      <c r="L74" s="11">
        <f>SUM(L75:L88)</f>
        <v>0</v>
      </c>
      <c r="M74" s="47"/>
      <c r="N74" s="51"/>
      <c r="O74" s="104"/>
      <c r="P74" s="104"/>
      <c r="Q74" s="104"/>
      <c r="R74" s="104"/>
      <c r="S74" s="104"/>
      <c r="T74" s="104"/>
      <c r="U74" s="104"/>
      <c r="V74" s="104"/>
      <c r="W74" s="104"/>
      <c r="X74" s="104"/>
    </row>
    <row r="75" spans="1:24" s="25" customFormat="1" ht="18.75">
      <c r="A75" s="33" t="s">
        <v>30</v>
      </c>
      <c r="B75" s="34"/>
      <c r="C75" s="34" t="s">
        <v>87</v>
      </c>
      <c r="D75" s="34"/>
      <c r="E75" s="34"/>
      <c r="F75" s="34" t="s">
        <v>175</v>
      </c>
      <c r="G75" s="41">
        <v>48</v>
      </c>
      <c r="H75" s="113"/>
      <c r="I75" s="36">
        <f t="shared" ref="I75" si="73">H75*G75</f>
        <v>0</v>
      </c>
      <c r="J75" s="110"/>
      <c r="K75" s="48">
        <f t="shared" ref="K75:K85" si="74">J75*G75</f>
        <v>0</v>
      </c>
      <c r="L75" s="36">
        <f t="shared" ref="L75:L85" si="75">K75+I75</f>
        <v>0</v>
      </c>
      <c r="M75" s="50"/>
      <c r="N75" s="39"/>
      <c r="O75" s="104"/>
      <c r="P75" s="104"/>
      <c r="Q75" s="104"/>
      <c r="R75" s="104"/>
      <c r="S75" s="104"/>
      <c r="T75" s="104"/>
      <c r="U75" s="104"/>
      <c r="V75" s="104"/>
      <c r="W75" s="104"/>
      <c r="X75" s="104"/>
    </row>
    <row r="76" spans="1:24" s="25" customFormat="1" ht="36">
      <c r="A76" s="33" t="s">
        <v>73</v>
      </c>
      <c r="B76" s="34"/>
      <c r="C76" s="34" t="s">
        <v>172</v>
      </c>
      <c r="D76" s="34"/>
      <c r="E76" s="34"/>
      <c r="F76" s="92" t="s">
        <v>52</v>
      </c>
      <c r="G76" s="41">
        <v>1</v>
      </c>
      <c r="H76" s="113"/>
      <c r="I76" s="36">
        <f t="shared" ref="I76" si="76">H76*G76</f>
        <v>0</v>
      </c>
      <c r="J76" s="110"/>
      <c r="K76" s="48">
        <f t="shared" ref="K76" si="77">J76*G76</f>
        <v>0</v>
      </c>
      <c r="L76" s="36">
        <f t="shared" ref="L76" si="78">K76+I76</f>
        <v>0</v>
      </c>
      <c r="M76" s="50"/>
      <c r="N76" s="39"/>
      <c r="O76" s="104"/>
      <c r="P76" s="104"/>
      <c r="Q76" s="104"/>
      <c r="R76" s="104"/>
      <c r="S76" s="104"/>
      <c r="T76" s="104"/>
      <c r="U76" s="104"/>
      <c r="V76" s="104"/>
      <c r="W76" s="104"/>
      <c r="X76" s="104"/>
    </row>
    <row r="77" spans="1:24" s="25" customFormat="1" ht="36">
      <c r="A77" s="33" t="s">
        <v>74</v>
      </c>
      <c r="B77" s="34"/>
      <c r="C77" s="34" t="s">
        <v>93</v>
      </c>
      <c r="D77" s="34"/>
      <c r="E77" s="34"/>
      <c r="F77" s="92" t="s">
        <v>52</v>
      </c>
      <c r="G77" s="41">
        <v>1</v>
      </c>
      <c r="H77" s="114"/>
      <c r="I77" s="36">
        <f>H77*G77</f>
        <v>0</v>
      </c>
      <c r="J77" s="110"/>
      <c r="K77" s="48">
        <f>J77*G77</f>
        <v>0</v>
      </c>
      <c r="L77" s="36">
        <f>K77+I77</f>
        <v>0</v>
      </c>
      <c r="M77" s="50"/>
      <c r="N77" s="39"/>
      <c r="O77" s="104"/>
      <c r="P77" s="104"/>
      <c r="Q77" s="104"/>
      <c r="R77" s="104"/>
      <c r="S77" s="104"/>
      <c r="T77" s="104"/>
      <c r="U77" s="104"/>
      <c r="V77" s="104"/>
      <c r="W77" s="104"/>
      <c r="X77" s="104"/>
    </row>
    <row r="78" spans="1:24" s="25" customFormat="1" ht="18.75">
      <c r="A78" s="33" t="s">
        <v>129</v>
      </c>
      <c r="B78" s="34"/>
      <c r="C78" s="34" t="s">
        <v>118</v>
      </c>
      <c r="D78" s="34"/>
      <c r="E78" s="34"/>
      <c r="F78" s="34" t="s">
        <v>182</v>
      </c>
      <c r="G78" s="41">
        <v>14</v>
      </c>
      <c r="H78" s="115"/>
      <c r="I78" s="36">
        <f t="shared" ref="I78" si="79">H78*G78</f>
        <v>0</v>
      </c>
      <c r="J78" s="110"/>
      <c r="K78" s="48">
        <f t="shared" si="74"/>
        <v>0</v>
      </c>
      <c r="L78" s="36">
        <f t="shared" si="75"/>
        <v>0</v>
      </c>
      <c r="M78" s="50"/>
      <c r="N78" s="39"/>
      <c r="O78" s="104"/>
      <c r="P78" s="104"/>
      <c r="Q78" s="104"/>
      <c r="R78" s="104"/>
      <c r="S78" s="104"/>
      <c r="T78" s="104"/>
      <c r="U78" s="104"/>
      <c r="V78" s="104"/>
      <c r="W78" s="104"/>
      <c r="X78" s="104"/>
    </row>
    <row r="79" spans="1:24" s="25" customFormat="1" ht="18.75">
      <c r="A79" s="33" t="s">
        <v>130</v>
      </c>
      <c r="B79" s="34"/>
      <c r="C79" s="34" t="s">
        <v>141</v>
      </c>
      <c r="D79" s="34"/>
      <c r="E79" s="34"/>
      <c r="F79" s="34" t="s">
        <v>182</v>
      </c>
      <c r="G79" s="41">
        <v>3</v>
      </c>
      <c r="H79" s="115"/>
      <c r="I79" s="36">
        <f t="shared" ref="I79" si="80">H79*G79</f>
        <v>0</v>
      </c>
      <c r="J79" s="110"/>
      <c r="K79" s="48">
        <f t="shared" ref="K79" si="81">J79*G79</f>
        <v>0</v>
      </c>
      <c r="L79" s="36">
        <f t="shared" ref="L79" si="82">K79+I79</f>
        <v>0</v>
      </c>
      <c r="M79" s="50"/>
      <c r="N79" s="39"/>
      <c r="O79" s="104"/>
      <c r="P79" s="104"/>
      <c r="Q79" s="104"/>
      <c r="R79" s="104"/>
      <c r="S79" s="104"/>
      <c r="T79" s="104"/>
      <c r="U79" s="104"/>
      <c r="V79" s="104"/>
      <c r="W79" s="104"/>
      <c r="X79" s="104"/>
    </row>
    <row r="80" spans="1:24" s="25" customFormat="1" ht="18.75">
      <c r="A80" s="33" t="s">
        <v>75</v>
      </c>
      <c r="B80" s="34"/>
      <c r="C80" s="34" t="s">
        <v>149</v>
      </c>
      <c r="D80" s="34"/>
      <c r="E80" s="34"/>
      <c r="F80" s="34" t="s">
        <v>175</v>
      </c>
      <c r="G80" s="41">
        <v>350</v>
      </c>
      <c r="H80" s="113"/>
      <c r="I80" s="36">
        <f t="shared" ref="I80" si="83">H80*G80</f>
        <v>0</v>
      </c>
      <c r="J80" s="110"/>
      <c r="K80" s="48">
        <f t="shared" ref="K80" si="84">J80*G80</f>
        <v>0</v>
      </c>
      <c r="L80" s="36">
        <f t="shared" ref="L80" si="85">K80+I80</f>
        <v>0</v>
      </c>
      <c r="M80" s="50"/>
      <c r="N80" s="39"/>
      <c r="O80" s="104"/>
      <c r="P80" s="104"/>
      <c r="Q80" s="104"/>
      <c r="R80" s="104"/>
      <c r="S80" s="104"/>
      <c r="T80" s="104"/>
      <c r="U80" s="104"/>
      <c r="V80" s="104"/>
      <c r="W80" s="104"/>
      <c r="X80" s="104"/>
    </row>
    <row r="81" spans="1:26" s="25" customFormat="1" ht="18.75">
      <c r="A81" s="33" t="s">
        <v>68</v>
      </c>
      <c r="B81" s="34"/>
      <c r="C81" s="34" t="s">
        <v>181</v>
      </c>
      <c r="D81" s="34"/>
      <c r="E81" s="34"/>
      <c r="F81" s="92" t="s">
        <v>176</v>
      </c>
      <c r="G81" s="41">
        <v>2</v>
      </c>
      <c r="H81" s="113"/>
      <c r="I81" s="36">
        <f t="shared" ref="I81:I82" si="86">H81*G81</f>
        <v>0</v>
      </c>
      <c r="J81" s="110"/>
      <c r="K81" s="48">
        <f t="shared" ref="K81:K82" si="87">J81*G81</f>
        <v>0</v>
      </c>
      <c r="L81" s="36">
        <f t="shared" ref="L81:L82" si="88">K81+I81</f>
        <v>0</v>
      </c>
      <c r="M81" s="50"/>
      <c r="N81" s="39"/>
      <c r="O81" s="104"/>
      <c r="P81" s="104"/>
      <c r="Q81" s="104"/>
      <c r="R81" s="104"/>
      <c r="S81" s="104"/>
      <c r="T81" s="104"/>
      <c r="U81" s="104"/>
      <c r="V81" s="104"/>
      <c r="W81" s="104"/>
      <c r="X81" s="104"/>
    </row>
    <row r="82" spans="1:26" s="25" customFormat="1" ht="36">
      <c r="A82" s="33" t="s">
        <v>76</v>
      </c>
      <c r="B82" s="34"/>
      <c r="C82" s="34" t="s">
        <v>180</v>
      </c>
      <c r="D82" s="34"/>
      <c r="E82" s="34"/>
      <c r="F82" s="92" t="s">
        <v>52</v>
      </c>
      <c r="G82" s="41">
        <v>1</v>
      </c>
      <c r="H82" s="113"/>
      <c r="I82" s="36">
        <f t="shared" si="86"/>
        <v>0</v>
      </c>
      <c r="J82" s="110"/>
      <c r="K82" s="48">
        <f t="shared" si="87"/>
        <v>0</v>
      </c>
      <c r="L82" s="36">
        <f t="shared" si="88"/>
        <v>0</v>
      </c>
      <c r="M82" s="50"/>
      <c r="N82" s="39"/>
      <c r="O82" s="104"/>
      <c r="P82" s="104"/>
      <c r="Q82" s="104"/>
      <c r="R82" s="104"/>
      <c r="S82" s="104"/>
      <c r="T82" s="104"/>
      <c r="U82" s="104"/>
      <c r="V82" s="104"/>
      <c r="W82" s="104"/>
      <c r="X82" s="104"/>
    </row>
    <row r="83" spans="1:26" s="25" customFormat="1" ht="36">
      <c r="A83" s="33" t="s">
        <v>77</v>
      </c>
      <c r="B83" s="34"/>
      <c r="C83" s="34" t="s">
        <v>4</v>
      </c>
      <c r="D83" s="34" t="s">
        <v>198</v>
      </c>
      <c r="E83" s="34"/>
      <c r="F83" s="92" t="s">
        <v>52</v>
      </c>
      <c r="G83" s="41">
        <v>1</v>
      </c>
      <c r="H83" s="113"/>
      <c r="I83" s="36">
        <f>H83*G83</f>
        <v>0</v>
      </c>
      <c r="J83" s="112"/>
      <c r="K83" s="48">
        <f>I89*0.05</f>
        <v>0</v>
      </c>
      <c r="L83" s="36">
        <f>K83+I83</f>
        <v>0</v>
      </c>
      <c r="M83" s="50"/>
      <c r="N83" s="39"/>
      <c r="O83" s="104"/>
      <c r="P83" s="104"/>
      <c r="Q83" s="104"/>
      <c r="R83" s="104"/>
      <c r="S83" s="104"/>
      <c r="T83" s="104"/>
      <c r="U83" s="104"/>
      <c r="V83" s="104"/>
      <c r="W83" s="104"/>
      <c r="X83" s="104"/>
    </row>
    <row r="84" spans="1:26" s="25" customFormat="1" ht="37.5">
      <c r="A84" s="33" t="s">
        <v>78</v>
      </c>
      <c r="B84" s="34" t="s">
        <v>60</v>
      </c>
      <c r="C84" s="34" t="s">
        <v>49</v>
      </c>
      <c r="D84" s="34"/>
      <c r="E84" s="34"/>
      <c r="F84" s="34" t="s">
        <v>0</v>
      </c>
      <c r="G84" s="41">
        <v>9</v>
      </c>
      <c r="H84" s="113"/>
      <c r="I84" s="36">
        <f t="shared" ref="I84:I85" si="89">H84*G84</f>
        <v>0</v>
      </c>
      <c r="J84" s="110"/>
      <c r="K84" s="48">
        <f t="shared" si="74"/>
        <v>0</v>
      </c>
      <c r="L84" s="36">
        <f t="shared" si="75"/>
        <v>0</v>
      </c>
      <c r="M84" s="50"/>
      <c r="N84" s="39"/>
      <c r="O84" s="104"/>
      <c r="P84" s="104"/>
      <c r="Q84" s="104"/>
      <c r="R84" s="104"/>
      <c r="S84" s="104"/>
      <c r="T84" s="104"/>
      <c r="U84" s="104"/>
      <c r="V84" s="104"/>
      <c r="W84" s="104"/>
      <c r="X84" s="104"/>
    </row>
    <row r="85" spans="1:26" s="25" customFormat="1" ht="36">
      <c r="A85" s="33" t="s">
        <v>79</v>
      </c>
      <c r="B85" s="34"/>
      <c r="C85" s="34" t="s">
        <v>178</v>
      </c>
      <c r="D85" s="34"/>
      <c r="E85" s="34"/>
      <c r="F85" s="92" t="s">
        <v>52</v>
      </c>
      <c r="G85" s="41">
        <v>1</v>
      </c>
      <c r="H85" s="113"/>
      <c r="I85" s="36">
        <f t="shared" si="89"/>
        <v>0</v>
      </c>
      <c r="J85" s="110"/>
      <c r="K85" s="48">
        <f t="shared" si="74"/>
        <v>0</v>
      </c>
      <c r="L85" s="36">
        <f t="shared" si="75"/>
        <v>0</v>
      </c>
      <c r="M85" s="50"/>
      <c r="N85" s="39"/>
      <c r="O85" s="104"/>
      <c r="P85" s="104"/>
      <c r="Q85" s="104"/>
      <c r="R85" s="104"/>
      <c r="S85" s="104"/>
      <c r="T85" s="104"/>
      <c r="U85" s="104"/>
      <c r="V85" s="104"/>
      <c r="W85" s="104"/>
      <c r="X85" s="104"/>
    </row>
    <row r="86" spans="1:26" s="25" customFormat="1" ht="18.75">
      <c r="A86" s="33" t="s">
        <v>80</v>
      </c>
      <c r="B86" s="34"/>
      <c r="C86" s="34" t="s">
        <v>142</v>
      </c>
      <c r="D86" s="34"/>
      <c r="E86" s="34"/>
      <c r="F86" s="34" t="s">
        <v>175</v>
      </c>
      <c r="G86" s="41">
        <v>32</v>
      </c>
      <c r="H86" s="113"/>
      <c r="I86" s="36">
        <f t="shared" ref="I86:I87" si="90">H86*G86</f>
        <v>0</v>
      </c>
      <c r="J86" s="110"/>
      <c r="K86" s="48">
        <f t="shared" ref="K86:K87" si="91">J86*G86</f>
        <v>0</v>
      </c>
      <c r="L86" s="36">
        <f t="shared" ref="L86:L87" si="92">K86+I86</f>
        <v>0</v>
      </c>
      <c r="M86" s="50"/>
      <c r="N86" s="39"/>
      <c r="O86" s="104"/>
      <c r="P86" s="104"/>
      <c r="Q86" s="104"/>
      <c r="R86" s="104"/>
      <c r="S86" s="104"/>
      <c r="T86" s="104"/>
      <c r="U86" s="104"/>
      <c r="V86" s="104"/>
      <c r="W86" s="104"/>
      <c r="X86" s="104"/>
    </row>
    <row r="87" spans="1:26" s="25" customFormat="1" ht="18.75">
      <c r="A87" s="33" t="s">
        <v>179</v>
      </c>
      <c r="B87" s="34"/>
      <c r="C87" s="34" t="s">
        <v>197</v>
      </c>
      <c r="D87" s="34"/>
      <c r="E87" s="34"/>
      <c r="F87" s="34" t="s">
        <v>175</v>
      </c>
      <c r="G87" s="41">
        <v>20</v>
      </c>
      <c r="H87" s="113"/>
      <c r="I87" s="36">
        <f t="shared" si="90"/>
        <v>0</v>
      </c>
      <c r="J87" s="110"/>
      <c r="K87" s="48">
        <f t="shared" si="91"/>
        <v>0</v>
      </c>
      <c r="L87" s="36">
        <f t="shared" si="92"/>
        <v>0</v>
      </c>
      <c r="M87" s="50"/>
      <c r="N87" s="39"/>
      <c r="O87" s="104"/>
      <c r="P87" s="104"/>
      <c r="Q87" s="104"/>
      <c r="R87" s="104"/>
      <c r="S87" s="104"/>
      <c r="T87" s="104"/>
      <c r="U87" s="104"/>
      <c r="V87" s="104"/>
      <c r="W87" s="104"/>
      <c r="X87" s="104"/>
    </row>
    <row r="88" spans="1:26" s="25" customFormat="1" ht="18.75">
      <c r="A88" s="33" t="s">
        <v>196</v>
      </c>
      <c r="B88" s="34"/>
      <c r="C88" s="34" t="s">
        <v>177</v>
      </c>
      <c r="D88" s="34"/>
      <c r="E88" s="34"/>
      <c r="F88" s="34" t="s">
        <v>0</v>
      </c>
      <c r="G88" s="41">
        <v>1</v>
      </c>
      <c r="H88" s="113"/>
      <c r="I88" s="36">
        <f t="shared" ref="I88" si="93">H88*G88</f>
        <v>0</v>
      </c>
      <c r="J88" s="110"/>
      <c r="K88" s="48">
        <f t="shared" ref="K88" si="94">J88*G88</f>
        <v>0</v>
      </c>
      <c r="L88" s="36">
        <f t="shared" ref="L88" si="95">K88+I88</f>
        <v>0</v>
      </c>
      <c r="M88" s="50"/>
      <c r="N88" s="39"/>
      <c r="O88" s="104"/>
      <c r="P88" s="104"/>
      <c r="Q88" s="104"/>
      <c r="R88" s="104"/>
      <c r="S88" s="104"/>
      <c r="T88" s="104"/>
      <c r="U88" s="104"/>
      <c r="V88" s="104"/>
      <c r="W88" s="104"/>
      <c r="X88" s="104"/>
    </row>
    <row r="89" spans="1:26" s="25" customFormat="1" ht="38.25" thickBot="1">
      <c r="A89" s="54"/>
      <c r="B89" s="8"/>
      <c r="C89" s="14" t="s">
        <v>71</v>
      </c>
      <c r="D89" s="8"/>
      <c r="E89" s="8"/>
      <c r="F89" s="8"/>
      <c r="G89" s="15"/>
      <c r="H89" s="16"/>
      <c r="I89" s="17">
        <f>SUM(I75:I88,I66:I73,I50:I64,I46:I48,I40:I44,I31:I38,I25:I29,I15:I23)</f>
        <v>0</v>
      </c>
      <c r="J89" s="18"/>
      <c r="K89" s="17">
        <f>SUM(K75:K88,K66:K73,K50:K64,K46:K48,K40:K44,K31:K38,K25:K29,K15:K23)</f>
        <v>0</v>
      </c>
      <c r="L89" s="17">
        <f>SUM(L75:L88,L66:L73,L50:L64,L46:L48,L40:L44,L31:L38,L25:L29,L15:L23)</f>
        <v>0</v>
      </c>
      <c r="M89" s="102" t="s">
        <v>184</v>
      </c>
      <c r="N89" s="55"/>
      <c r="O89" s="104"/>
      <c r="P89" s="104"/>
      <c r="Q89" s="104"/>
      <c r="R89" s="104"/>
      <c r="S89" s="104"/>
      <c r="T89" s="104"/>
      <c r="U89" s="104"/>
      <c r="V89" s="104"/>
      <c r="W89" s="104"/>
      <c r="X89" s="104"/>
    </row>
    <row r="90" spans="1:26" s="25" customFormat="1" ht="19.5" thickBot="1">
      <c r="A90" s="93"/>
      <c r="B90" s="94"/>
      <c r="C90" s="95"/>
      <c r="D90" s="94"/>
      <c r="E90" s="94"/>
      <c r="F90" s="94"/>
      <c r="G90" s="96"/>
      <c r="H90" s="97"/>
      <c r="I90" s="98"/>
      <c r="J90" s="99"/>
      <c r="K90" s="98"/>
      <c r="L90" s="98">
        <f>L89*0.21</f>
        <v>0</v>
      </c>
      <c r="M90" s="101" t="s">
        <v>186</v>
      </c>
      <c r="N90" s="100"/>
      <c r="O90" s="104"/>
      <c r="P90" s="104"/>
      <c r="Q90" s="104"/>
      <c r="R90" s="104"/>
      <c r="S90" s="104"/>
      <c r="T90" s="104"/>
      <c r="U90" s="104"/>
      <c r="V90" s="104"/>
      <c r="W90" s="104"/>
      <c r="X90" s="104"/>
    </row>
    <row r="91" spans="1:26" s="25" customFormat="1" ht="19.5" thickBot="1">
      <c r="A91" s="93"/>
      <c r="B91" s="94"/>
      <c r="C91" s="95"/>
      <c r="D91" s="94"/>
      <c r="E91" s="94"/>
      <c r="F91" s="94"/>
      <c r="G91" s="96"/>
      <c r="H91" s="97"/>
      <c r="I91" s="98"/>
      <c r="J91" s="99"/>
      <c r="K91" s="98"/>
      <c r="L91" s="98">
        <f>L89+L90</f>
        <v>0</v>
      </c>
      <c r="M91" s="101" t="s">
        <v>185</v>
      </c>
      <c r="N91" s="100"/>
      <c r="O91" s="104"/>
      <c r="P91" s="104"/>
      <c r="Q91" s="104"/>
      <c r="R91" s="104"/>
      <c r="S91" s="104"/>
      <c r="T91" s="104"/>
      <c r="U91" s="104"/>
      <c r="V91" s="104"/>
      <c r="W91" s="104"/>
      <c r="X91" s="104"/>
    </row>
    <row r="92" spans="1:26" s="25" customFormat="1" ht="15" customHeight="1">
      <c r="A92" s="56"/>
      <c r="B92" s="57"/>
      <c r="C92" s="57"/>
      <c r="D92" s="57"/>
      <c r="E92" s="57"/>
      <c r="F92" s="57"/>
      <c r="G92" s="62"/>
      <c r="H92" s="58"/>
      <c r="I92" s="59"/>
      <c r="J92" s="60"/>
      <c r="K92" s="60"/>
      <c r="L92" s="59"/>
      <c r="M92" s="61"/>
      <c r="N92" s="61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63"/>
      <c r="Z92" s="63"/>
    </row>
    <row r="93" spans="1:26" s="25" customFormat="1" ht="16.149999999999999" customHeight="1">
      <c r="A93" s="56"/>
      <c r="B93" s="57"/>
      <c r="C93" s="57"/>
      <c r="D93" s="57"/>
      <c r="E93" s="57"/>
      <c r="F93" s="57"/>
      <c r="G93" s="62"/>
      <c r="H93" s="58"/>
      <c r="I93" s="59"/>
      <c r="J93" s="60"/>
      <c r="K93" s="60"/>
      <c r="L93" s="59"/>
      <c r="M93" s="61"/>
      <c r="N93" s="61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63"/>
      <c r="Z93" s="63"/>
    </row>
    <row r="94" spans="1:26" s="25" customFormat="1" ht="15" customHeight="1">
      <c r="A94" s="56"/>
      <c r="B94" s="57"/>
      <c r="C94" s="57"/>
      <c r="D94" s="57"/>
      <c r="E94" s="57"/>
      <c r="F94" s="57"/>
      <c r="G94" s="62"/>
      <c r="H94" s="58"/>
      <c r="I94" s="59"/>
      <c r="J94" s="60"/>
      <c r="K94" s="60"/>
      <c r="L94" s="59"/>
      <c r="M94" s="61"/>
      <c r="N94" s="61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63"/>
      <c r="Z94" s="63"/>
    </row>
    <row r="95" spans="1:26" s="25" customFormat="1" ht="13.9" customHeight="1">
      <c r="A95" s="56"/>
      <c r="B95" s="57"/>
      <c r="C95" s="57"/>
      <c r="D95" s="57"/>
      <c r="E95" s="57"/>
      <c r="F95" s="57"/>
      <c r="G95" s="62"/>
      <c r="H95" s="58"/>
      <c r="I95" s="59"/>
      <c r="J95" s="60"/>
      <c r="K95" s="60"/>
      <c r="L95" s="59"/>
      <c r="M95" s="61"/>
      <c r="N95" s="61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63"/>
      <c r="Z95" s="63"/>
    </row>
    <row r="96" spans="1:26" s="25" customFormat="1" ht="16.149999999999999" customHeight="1">
      <c r="A96" s="56"/>
      <c r="B96" s="57"/>
      <c r="C96" s="57"/>
      <c r="D96" s="57"/>
      <c r="E96" s="57"/>
      <c r="F96" s="57"/>
      <c r="G96" s="62"/>
      <c r="H96" s="58"/>
      <c r="I96" s="59"/>
      <c r="J96" s="60"/>
      <c r="K96" s="60"/>
      <c r="L96" s="59"/>
      <c r="M96" s="61"/>
      <c r="N96" s="61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63"/>
      <c r="Z96" s="63"/>
    </row>
    <row r="97" spans="1:26" s="25" customFormat="1" ht="16.149999999999999" customHeight="1">
      <c r="A97" s="56"/>
      <c r="B97" s="57"/>
      <c r="C97" s="57"/>
      <c r="D97" s="57"/>
      <c r="E97" s="57"/>
      <c r="F97" s="57"/>
      <c r="G97" s="62"/>
      <c r="H97" s="58"/>
      <c r="I97" s="59"/>
      <c r="J97" s="60"/>
      <c r="K97" s="60"/>
      <c r="L97" s="59"/>
      <c r="M97" s="61"/>
      <c r="N97" s="61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63"/>
      <c r="Z97" s="63"/>
    </row>
    <row r="98" spans="1:26" s="25" customFormat="1" ht="16.899999999999999" customHeight="1">
      <c r="A98" s="56"/>
      <c r="B98" s="57"/>
      <c r="C98" s="57"/>
      <c r="D98" s="57"/>
      <c r="E98" s="57"/>
      <c r="F98" s="57"/>
      <c r="G98" s="62"/>
      <c r="H98" s="58"/>
      <c r="I98" s="59"/>
      <c r="J98" s="60"/>
      <c r="K98" s="60"/>
      <c r="L98" s="59"/>
      <c r="M98" s="61"/>
      <c r="N98" s="61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63"/>
      <c r="Z98" s="63"/>
    </row>
    <row r="99" spans="1:26" s="25" customFormat="1" ht="16.149999999999999" customHeight="1">
      <c r="A99" s="56"/>
      <c r="B99" s="57"/>
      <c r="C99" s="57"/>
      <c r="D99" s="64"/>
      <c r="E99" s="57"/>
      <c r="F99" s="64"/>
      <c r="G99" s="64"/>
      <c r="H99" s="58"/>
      <c r="I99" s="59"/>
      <c r="J99" s="60"/>
      <c r="K99" s="60"/>
      <c r="L99" s="59"/>
      <c r="M99" s="61"/>
      <c r="N99" s="61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63"/>
      <c r="Z99" s="65"/>
    </row>
    <row r="100" spans="1:26" s="25" customFormat="1">
      <c r="A100" s="56"/>
      <c r="B100" s="57"/>
      <c r="C100" s="57"/>
      <c r="D100" s="64"/>
      <c r="E100" s="57"/>
      <c r="F100" s="64"/>
      <c r="G100" s="64"/>
      <c r="H100" s="58"/>
      <c r="I100" s="59"/>
      <c r="J100" s="60"/>
      <c r="K100" s="60"/>
      <c r="L100" s="59"/>
      <c r="M100" s="61"/>
      <c r="N100" s="61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63"/>
      <c r="Z100" s="63"/>
    </row>
    <row r="101" spans="1:26" s="25" customFormat="1">
      <c r="A101" s="56"/>
      <c r="B101" s="57"/>
      <c r="C101" s="57"/>
      <c r="D101" s="64"/>
      <c r="E101" s="57"/>
      <c r="F101" s="64"/>
      <c r="G101" s="64"/>
      <c r="H101" s="58"/>
      <c r="I101" s="59"/>
      <c r="J101" s="60"/>
      <c r="K101" s="60"/>
      <c r="L101" s="59"/>
      <c r="M101" s="61"/>
      <c r="N101" s="61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63"/>
      <c r="Z101" s="63"/>
    </row>
    <row r="102" spans="1:26" s="25" customFormat="1">
      <c r="A102" s="56"/>
      <c r="B102" s="57"/>
      <c r="C102" s="57"/>
      <c r="D102" s="64"/>
      <c r="E102" s="57"/>
      <c r="F102" s="64"/>
      <c r="G102" s="64"/>
      <c r="H102" s="58"/>
      <c r="I102" s="59"/>
      <c r="J102" s="60"/>
      <c r="K102" s="60"/>
      <c r="L102" s="59"/>
      <c r="M102" s="61"/>
      <c r="N102" s="61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63"/>
      <c r="Z102" s="63"/>
    </row>
    <row r="103" spans="1:26" s="25" customFormat="1">
      <c r="A103" s="56"/>
      <c r="B103" s="57"/>
      <c r="C103" s="57"/>
      <c r="D103" s="64"/>
      <c r="E103" s="57"/>
      <c r="F103" s="64"/>
      <c r="G103" s="64"/>
      <c r="H103" s="58"/>
      <c r="I103" s="59"/>
      <c r="J103" s="60"/>
      <c r="K103" s="60"/>
      <c r="L103" s="59"/>
      <c r="M103" s="61"/>
      <c r="N103" s="61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63"/>
      <c r="Z103" s="63"/>
    </row>
    <row r="104" spans="1:26" s="25" customFormat="1">
      <c r="A104" s="56"/>
      <c r="B104" s="57"/>
      <c r="C104" s="57"/>
      <c r="D104" s="64"/>
      <c r="E104" s="57"/>
      <c r="F104" s="64"/>
      <c r="G104" s="64"/>
      <c r="H104" s="58"/>
      <c r="I104" s="59"/>
      <c r="J104" s="60"/>
      <c r="K104" s="60"/>
      <c r="L104" s="59"/>
      <c r="M104" s="61"/>
      <c r="N104" s="61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63"/>
      <c r="Z104" s="63"/>
    </row>
    <row r="105" spans="1:26" s="25" customFormat="1">
      <c r="A105" s="56"/>
      <c r="B105" s="57"/>
      <c r="C105" s="57"/>
      <c r="D105" s="64"/>
      <c r="E105" s="57"/>
      <c r="F105" s="64"/>
      <c r="G105" s="64"/>
      <c r="H105" s="58"/>
      <c r="I105" s="59"/>
      <c r="J105" s="66"/>
      <c r="K105" s="66"/>
      <c r="L105" s="59"/>
      <c r="M105" s="67"/>
      <c r="N105" s="61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63"/>
      <c r="Z105" s="63"/>
    </row>
    <row r="106" spans="1:26" s="25" customFormat="1">
      <c r="A106" s="56"/>
      <c r="B106" s="57"/>
      <c r="C106" s="57"/>
      <c r="D106" s="64"/>
      <c r="E106" s="57"/>
      <c r="F106" s="64"/>
      <c r="G106" s="64"/>
      <c r="H106" s="58"/>
      <c r="I106" s="59"/>
      <c r="J106" s="66"/>
      <c r="K106" s="66"/>
      <c r="L106" s="59"/>
      <c r="M106" s="67"/>
      <c r="N106" s="61"/>
      <c r="O106" s="104"/>
      <c r="P106" s="104"/>
      <c r="Q106" s="104"/>
      <c r="R106" s="104"/>
      <c r="S106" s="104"/>
      <c r="T106" s="104"/>
      <c r="U106" s="104"/>
      <c r="V106" s="104"/>
      <c r="W106" s="104"/>
      <c r="X106" s="104"/>
      <c r="Y106" s="63"/>
      <c r="Z106" s="63"/>
    </row>
    <row r="107" spans="1:26" s="25" customFormat="1">
      <c r="A107" s="56"/>
      <c r="B107" s="57"/>
      <c r="C107" s="57"/>
      <c r="D107" s="64"/>
      <c r="E107" s="57"/>
      <c r="F107" s="64"/>
      <c r="G107" s="64"/>
      <c r="H107" s="58"/>
      <c r="I107" s="59"/>
      <c r="J107" s="66"/>
      <c r="K107" s="66"/>
      <c r="L107" s="59"/>
      <c r="M107" s="67"/>
      <c r="N107" s="61"/>
      <c r="O107" s="104"/>
      <c r="P107" s="104"/>
      <c r="Q107" s="104"/>
      <c r="R107" s="104"/>
      <c r="S107" s="104"/>
      <c r="T107" s="104"/>
      <c r="U107" s="104"/>
      <c r="V107" s="104"/>
      <c r="W107" s="104"/>
      <c r="X107" s="104"/>
      <c r="Y107" s="63"/>
      <c r="Z107" s="63"/>
    </row>
    <row r="108" spans="1:26" s="25" customFormat="1">
      <c r="A108" s="56"/>
      <c r="B108" s="57"/>
      <c r="C108" s="57"/>
      <c r="D108" s="64"/>
      <c r="E108" s="57"/>
      <c r="F108" s="64"/>
      <c r="G108" s="64"/>
      <c r="H108" s="58"/>
      <c r="I108" s="59"/>
      <c r="J108" s="66"/>
      <c r="K108" s="66"/>
      <c r="L108" s="59"/>
      <c r="M108" s="67"/>
      <c r="N108" s="61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63"/>
      <c r="Z108" s="63"/>
    </row>
    <row r="109" spans="1:26" s="25" customFormat="1">
      <c r="A109" s="56"/>
      <c r="B109" s="57"/>
      <c r="C109" s="57"/>
      <c r="D109" s="64"/>
      <c r="E109" s="57"/>
      <c r="F109" s="64"/>
      <c r="G109" s="64"/>
      <c r="H109" s="58"/>
      <c r="I109" s="59"/>
      <c r="J109" s="66"/>
      <c r="K109" s="66"/>
      <c r="L109" s="59"/>
      <c r="M109" s="67"/>
      <c r="N109" s="61"/>
      <c r="O109" s="104"/>
      <c r="P109" s="104"/>
      <c r="Q109" s="104"/>
      <c r="R109" s="104"/>
      <c r="S109" s="104"/>
      <c r="T109" s="104"/>
      <c r="U109" s="104"/>
      <c r="V109" s="104"/>
      <c r="W109" s="104"/>
      <c r="X109" s="104"/>
      <c r="Y109" s="63"/>
      <c r="Z109" s="63"/>
    </row>
    <row r="110" spans="1:26" s="25" customFormat="1">
      <c r="A110" s="56"/>
      <c r="B110" s="57"/>
      <c r="C110" s="57"/>
      <c r="D110" s="64"/>
      <c r="E110" s="57"/>
      <c r="F110" s="64"/>
      <c r="G110" s="64"/>
      <c r="H110" s="58"/>
      <c r="I110" s="59"/>
      <c r="J110" s="66"/>
      <c r="K110" s="66"/>
      <c r="L110" s="59"/>
      <c r="M110" s="67"/>
      <c r="N110" s="61"/>
      <c r="O110" s="104"/>
      <c r="P110" s="104"/>
      <c r="Q110" s="104"/>
      <c r="R110" s="104"/>
      <c r="S110" s="104"/>
      <c r="T110" s="104"/>
      <c r="U110" s="104"/>
      <c r="V110" s="104"/>
      <c r="W110" s="104"/>
      <c r="X110" s="104"/>
      <c r="Y110" s="63"/>
      <c r="Z110" s="63"/>
    </row>
    <row r="111" spans="1:26" s="25" customFormat="1">
      <c r="A111" s="56"/>
      <c r="B111" s="57"/>
      <c r="C111" s="57"/>
      <c r="D111" s="64"/>
      <c r="E111" s="57"/>
      <c r="F111" s="64"/>
      <c r="G111" s="64"/>
      <c r="H111" s="58"/>
      <c r="I111" s="59"/>
      <c r="J111" s="66"/>
      <c r="K111" s="66"/>
      <c r="L111" s="59"/>
      <c r="M111" s="67"/>
      <c r="N111" s="61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63"/>
      <c r="Z111" s="63"/>
    </row>
    <row r="112" spans="1:26" s="25" customFormat="1">
      <c r="A112" s="56"/>
      <c r="B112" s="57"/>
      <c r="C112" s="57"/>
      <c r="D112" s="64"/>
      <c r="E112" s="57"/>
      <c r="F112" s="64"/>
      <c r="G112" s="64"/>
      <c r="H112" s="58"/>
      <c r="I112" s="59"/>
      <c r="J112" s="66"/>
      <c r="K112" s="66"/>
      <c r="L112" s="59"/>
      <c r="M112" s="67"/>
      <c r="N112" s="61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63"/>
      <c r="Z112" s="63"/>
    </row>
    <row r="113" spans="1:34" s="25" customFormat="1">
      <c r="A113" s="56"/>
      <c r="B113" s="57"/>
      <c r="C113" s="57"/>
      <c r="D113" s="64"/>
      <c r="E113" s="57"/>
      <c r="F113" s="64"/>
      <c r="G113" s="64"/>
      <c r="H113" s="58"/>
      <c r="I113" s="59"/>
      <c r="J113" s="66"/>
      <c r="K113" s="66"/>
      <c r="L113" s="59"/>
      <c r="M113" s="67"/>
      <c r="N113" s="61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63"/>
      <c r="Z113" s="63"/>
    </row>
    <row r="114" spans="1:34" s="25" customFormat="1">
      <c r="A114" s="56"/>
      <c r="B114" s="57"/>
      <c r="C114" s="57"/>
      <c r="D114" s="64"/>
      <c r="E114" s="57"/>
      <c r="F114" s="64"/>
      <c r="G114" s="64"/>
      <c r="H114" s="58"/>
      <c r="I114" s="59"/>
      <c r="J114" s="66"/>
      <c r="K114" s="66"/>
      <c r="L114" s="59"/>
      <c r="M114" s="67"/>
      <c r="N114" s="61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63"/>
      <c r="Z114" s="63"/>
    </row>
    <row r="115" spans="1:34" s="25" customFormat="1">
      <c r="A115" s="56"/>
      <c r="B115" s="57"/>
      <c r="C115" s="57"/>
      <c r="D115" s="64"/>
      <c r="E115" s="57"/>
      <c r="F115" s="64"/>
      <c r="G115" s="64"/>
      <c r="H115" s="58"/>
      <c r="I115" s="59"/>
      <c r="J115" s="66"/>
      <c r="K115" s="66"/>
      <c r="L115" s="59"/>
      <c r="M115" s="67"/>
      <c r="N115" s="61"/>
      <c r="O115" s="104"/>
      <c r="P115" s="104"/>
      <c r="Q115" s="104"/>
      <c r="R115" s="104"/>
      <c r="S115" s="104"/>
      <c r="T115" s="104"/>
      <c r="U115" s="104"/>
      <c r="V115" s="104"/>
      <c r="W115" s="104"/>
      <c r="X115" s="104"/>
      <c r="Y115" s="63"/>
      <c r="Z115" s="63"/>
    </row>
    <row r="116" spans="1:34" s="25" customFormat="1">
      <c r="A116" s="56"/>
      <c r="B116" s="57"/>
      <c r="C116" s="68"/>
      <c r="D116" s="69"/>
      <c r="E116" s="68"/>
      <c r="F116" s="69"/>
      <c r="G116" s="69"/>
      <c r="H116" s="70"/>
      <c r="I116" s="71"/>
      <c r="J116" s="72"/>
      <c r="K116" s="66"/>
      <c r="L116" s="59"/>
      <c r="M116" s="73"/>
      <c r="N116" s="74"/>
      <c r="O116" s="104"/>
      <c r="P116" s="104"/>
      <c r="Q116" s="104"/>
      <c r="R116" s="104"/>
      <c r="S116" s="104"/>
      <c r="T116" s="104"/>
      <c r="U116" s="104"/>
      <c r="V116" s="104"/>
      <c r="W116" s="104"/>
      <c r="X116" s="104"/>
      <c r="Y116" s="63"/>
      <c r="Z116" s="63"/>
    </row>
    <row r="117" spans="1:34" s="25" customFormat="1">
      <c r="A117" s="56"/>
      <c r="B117" s="75"/>
      <c r="C117" s="76"/>
      <c r="D117" s="69"/>
      <c r="E117" s="68"/>
      <c r="F117" s="69"/>
      <c r="G117" s="69"/>
      <c r="H117" s="77"/>
      <c r="I117" s="78"/>
      <c r="J117" s="72"/>
      <c r="K117" s="79"/>
      <c r="L117" s="59"/>
      <c r="M117" s="73"/>
      <c r="N117" s="73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</row>
    <row r="118" spans="1:34" s="25" customFormat="1">
      <c r="A118" s="56"/>
      <c r="B118" s="75"/>
      <c r="C118" s="80"/>
      <c r="D118" s="81"/>
      <c r="E118" s="80"/>
      <c r="F118" s="81"/>
      <c r="G118" s="81"/>
      <c r="H118" s="72"/>
      <c r="I118" s="72"/>
      <c r="J118" s="72"/>
      <c r="K118" s="82"/>
      <c r="L118" s="82"/>
      <c r="M118" s="73"/>
      <c r="N118" s="73"/>
      <c r="O118" s="104"/>
      <c r="P118" s="104"/>
      <c r="Q118" s="104"/>
      <c r="R118" s="104"/>
      <c r="S118" s="104"/>
      <c r="T118" s="104"/>
      <c r="U118" s="104"/>
      <c r="V118" s="104"/>
      <c r="W118" s="104"/>
      <c r="X118" s="104"/>
    </row>
    <row r="119" spans="1:34" s="25" customFormat="1">
      <c r="A119" s="75"/>
      <c r="B119" s="75"/>
      <c r="C119" s="80"/>
      <c r="D119" s="81"/>
      <c r="E119" s="80"/>
      <c r="F119" s="81"/>
      <c r="G119" s="81"/>
      <c r="H119" s="72"/>
      <c r="I119" s="72"/>
      <c r="J119" s="72"/>
      <c r="K119" s="72"/>
      <c r="L119" s="72"/>
      <c r="M119" s="81"/>
      <c r="N119" s="81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</row>
    <row r="120" spans="1:34" s="25" customFormat="1">
      <c r="A120" s="75"/>
      <c r="B120" s="75"/>
      <c r="C120" s="80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</row>
    <row r="121" spans="1:34" s="25" customFormat="1">
      <c r="A121" s="75"/>
      <c r="B121" s="75"/>
      <c r="C121" s="83"/>
      <c r="D121" s="84"/>
      <c r="E121" s="84"/>
      <c r="F121" s="85"/>
      <c r="G121" s="85"/>
      <c r="O121" s="104"/>
      <c r="P121" s="104"/>
      <c r="Q121" s="104"/>
      <c r="R121" s="104"/>
      <c r="S121" s="104"/>
      <c r="T121" s="104"/>
      <c r="U121" s="104"/>
      <c r="V121" s="104"/>
      <c r="W121" s="104"/>
      <c r="X121" s="104"/>
    </row>
    <row r="122" spans="1:34">
      <c r="A122" s="86"/>
      <c r="B122" s="86"/>
      <c r="C122" s="87"/>
      <c r="D122" s="87"/>
      <c r="E122" s="87"/>
      <c r="F122" s="87"/>
      <c r="G122" s="87"/>
      <c r="H122" s="85"/>
      <c r="M122" s="88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</row>
    <row r="123" spans="1:34">
      <c r="M123" s="88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</row>
    <row r="124" spans="1:34">
      <c r="M124" s="88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</row>
    <row r="125" spans="1:34">
      <c r="M125" s="88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</row>
    <row r="126" spans="1:34">
      <c r="M126" s="88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</row>
    <row r="127" spans="1:34">
      <c r="M127" s="88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</row>
  </sheetData>
  <sheetProtection password="CB91" sheet="1" objects="1" scenarios="1"/>
  <protectedRanges>
    <protectedRange sqref="H8:N9" name="Oblast5"/>
    <protectedRange sqref="H46:H48 J46:J47 H50:H57 H59:H61 H64 J50:J63" name="Oblast3"/>
    <protectedRange sqref="H15:H23 J15:J22 H25:H29 J25:J28" name="Oblast1"/>
    <protectedRange sqref="H31:H38 J31:J37 H40:H44 J40:J43" name="Oblast2"/>
    <protectedRange sqref="H67:H69 H71 J66:J73 J75:J82 J84:J88" name="Oblast4"/>
  </protectedRanges>
  <autoFilter ref="A12:H13"/>
  <mergeCells count="17">
    <mergeCell ref="H2:N3"/>
    <mergeCell ref="E2:G3"/>
    <mergeCell ref="E4:G5"/>
    <mergeCell ref="E6:G7"/>
    <mergeCell ref="E8:G9"/>
    <mergeCell ref="A1:N1"/>
    <mergeCell ref="A4:B5"/>
    <mergeCell ref="A2:B3"/>
    <mergeCell ref="A6:B7"/>
    <mergeCell ref="A8:B9"/>
    <mergeCell ref="C2:D3"/>
    <mergeCell ref="C4:D5"/>
    <mergeCell ref="C6:D7"/>
    <mergeCell ref="C8:D9"/>
    <mergeCell ref="H8:N9"/>
    <mergeCell ref="H6:N7"/>
    <mergeCell ref="H4:N5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Ochrana před bleskem</vt:lpstr>
    </vt:vector>
  </TitlesOfParts>
  <Company>EuroTel Praha,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Rozpiska materiálu elektro</dc:title>
  <dc:subject>OSHAJ</dc:subject>
  <dc:creator>Ivana Martynková</dc:creator>
  <cp:lastModifiedBy>Marek Hrbotický</cp:lastModifiedBy>
  <cp:lastPrinted>2022-05-14T19:33:26Z</cp:lastPrinted>
  <dcterms:created xsi:type="dcterms:W3CDTF">1999-12-03T09:15:21Z</dcterms:created>
  <dcterms:modified xsi:type="dcterms:W3CDTF">2022-06-04T17:40:22Z</dcterms:modified>
</cp:coreProperties>
</file>